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3400" activeTab="1"/>
  </bookViews>
  <sheets>
    <sheet name="Intro - Table 1" sheetId="1" r:id="rId1"/>
    <sheet name="Intro (an) - Table 1" sheetId="2" r:id="rId2"/>
    <sheet name="Calculations - Table 1" sheetId="3" r:id="rId3"/>
    <sheet name="Calculations (an) - Table 1" sheetId="4" r:id="rId4"/>
    <sheet name="Number Formatting - Table 1" sheetId="5" r:id="rId5"/>
    <sheet name="Number Formatting (an) - Table " sheetId="6" r:id="rId6"/>
    <sheet name="DataSets - Table 1" sheetId="7" r:id="rId7"/>
    <sheet name="Data Analysis(1) - Table 1" sheetId="8" r:id="rId8"/>
    <sheet name="Data Analysis(2) - Table 1" sheetId="9" r:id="rId9"/>
    <sheet name="PT(1an) - Table 1" sheetId="10" r:id="rId10"/>
    <sheet name="PT(2an) - Table 1" sheetId="11" r:id="rId11"/>
    <sheet name="PT(4) - Table 1" sheetId="12" r:id="rId12"/>
    <sheet name="Data Analysis(3) - Table 1" sheetId="13" r:id="rId13"/>
    <sheet name="PT(3an) - Table 1" sheetId="14" r:id="rId14"/>
    <sheet name="Charts(3) - Table 1" sheetId="15" r:id="rId15"/>
    <sheet name="Charts(3an) - Table 1" sheetId="16" r:id="rId16"/>
    <sheet name="Charts(4) - Table 1" sheetId="17" r:id="rId17"/>
    <sheet name="Charts(4an) - Table 1" sheetId="18" r:id="rId18"/>
    <sheet name="Cell References - Table 1" sheetId="19" r:id="rId19"/>
    <sheet name="Cell References (an) - Table 1" sheetId="20" r:id="rId20"/>
    <sheet name="Prop Prob Perc - Table 1" sheetId="21" r:id="rId21"/>
    <sheet name="Prop Prob Perc (an) - Table 1" sheetId="22" r:id="rId22"/>
  </sheets>
  <definedNames/>
  <calcPr fullCalcOnLoad="1"/>
</workbook>
</file>

<file path=xl/sharedStrings.xml><?xml version="1.0" encoding="utf-8"?>
<sst xmlns="http://schemas.openxmlformats.org/spreadsheetml/2006/main" count="5189" uniqueCount="653">
  <si>
    <t>Bar: Compare numbers across Categories. Emphasize Differences.</t>
  </si>
  <si>
    <t>Qtr 2</t>
  </si>
  <si>
    <t>Qtr 3</t>
  </si>
  <si>
    <t>Qtr 4</t>
  </si>
  <si>
    <t>Shelia</t>
  </si>
  <si>
    <t>Two Charts in 1</t>
  </si>
  <si>
    <t>Expenses</t>
  </si>
  <si>
    <t>Line: Compare change across categories or Trend (ONE NUMBER ONLY!!)</t>
  </si>
  <si>
    <t>X-Y Scatter: Plot Relationship Between Two Numbers (X on Horizontal, Y on Vertical).</t>
  </si>
  <si>
    <t>Year</t>
  </si>
  <si>
    <t>Hour Spent Studying Per Week For One Statistics Class</t>
  </si>
  <si>
    <t>Test Score</t>
  </si>
  <si>
    <t>Select Whole  Table: Ctrl + *</t>
  </si>
  <si>
    <t>Cell References are used in formulas. For Example if you have the formula =A7-$A$11 in cell B7, the formula will always take the value in cell "One to the left" of the cell that the formula sits in  and subtract the value in cell A11.</t>
  </si>
  <si>
    <t>In this class we will only use two of the four types of cell references</t>
  </si>
  <si>
    <t>Relative Cell Reference means that when you copy the formula, the cell reference moves relatively. For example if the formula is in a cell and the formula is look at a cell reference that is one cell to the left, that cell reference will always look one cell to the left.</t>
  </si>
  <si>
    <t>Absolute Cell Reference means that when you copy the formula, the cell reference is locked. The cell reference will only point to the original cell. To Apply the $ sign code to the column and row reference, use the keyboard shortcut, F4 (F4 adds the two dollar signs to make the relative cell reference into an absolute cell reference.</t>
  </si>
  <si>
    <t>X - Average</t>
  </si>
  <si>
    <t>Quiz 1</t>
  </si>
  <si>
    <t>Quiz 2</t>
  </si>
  <si>
    <t>Quiz 3</t>
  </si>
  <si>
    <t>CarTypes</t>
  </si>
  <si>
    <t>Frequency</t>
  </si>
  <si>
    <t>% Frequency</t>
  </si>
  <si>
    <t>Proportion</t>
  </si>
  <si>
    <t>Probability</t>
  </si>
  <si>
    <t>Percentage</t>
  </si>
  <si>
    <t>check</t>
  </si>
  <si>
    <t>Percent that is Ford OR Toyota =</t>
  </si>
  <si>
    <t>&lt;==</t>
  </si>
  <si>
    <t>Because the two categories are mutually exclusive (Each car can only fit in one category), you can just add them.</t>
  </si>
  <si>
    <t>Move Through Sheets = OPTION + Arrow (L/R)</t>
  </si>
  <si>
    <t>Undo = Command + Z</t>
  </si>
  <si>
    <t>Student 357</t>
  </si>
  <si>
    <t>Student 358</t>
  </si>
  <si>
    <t>Student 359</t>
  </si>
  <si>
    <t>Student 360</t>
  </si>
  <si>
    <t>Student 361</t>
  </si>
  <si>
    <t>Student 362</t>
  </si>
  <si>
    <t>Student 363</t>
  </si>
  <si>
    <t>Student 364</t>
  </si>
  <si>
    <t>Student 365</t>
  </si>
  <si>
    <t>Student 366</t>
  </si>
  <si>
    <t>Student 367</t>
  </si>
  <si>
    <t>Student 368</t>
  </si>
  <si>
    <t>Student 369</t>
  </si>
  <si>
    <t>Student 370</t>
  </si>
  <si>
    <t>Student 371</t>
  </si>
  <si>
    <t>Student 372</t>
  </si>
  <si>
    <t>Student 373</t>
  </si>
  <si>
    <t>Student 374</t>
  </si>
  <si>
    <t>Student 375</t>
  </si>
  <si>
    <t>Student 376</t>
  </si>
  <si>
    <t>Student 377</t>
  </si>
  <si>
    <t>Student 378</t>
  </si>
  <si>
    <t>Student 379</t>
  </si>
  <si>
    <t>Student 380</t>
  </si>
  <si>
    <t>Student 381</t>
  </si>
  <si>
    <t>Student 382</t>
  </si>
  <si>
    <t>Student 383</t>
  </si>
  <si>
    <t>Student 384</t>
  </si>
  <si>
    <t>Student 385</t>
  </si>
  <si>
    <t>Count of Phone Type</t>
  </si>
  <si>
    <t>Charts are on the Insert Menu</t>
  </si>
  <si>
    <t>Once you select a Chart, three context sensitive menus appear: Design, Layout, Format</t>
  </si>
  <si>
    <t>Most Chart Elements can be formatted with the Format Chart dialog box by right-clicking the element and pointing to "Format …" or by using the keyboard shortcut Ctrl + 1.</t>
  </si>
  <si>
    <t>You can link chart titles and labels by: 1) selecting label, 2) clicking in formula bar, 3) typing an equal sign, 4) clicking on cell with label, 5) Enter.</t>
  </si>
  <si>
    <t>Pie Charts: Compare "parts to the whole", or "individual numbers to the total". Good for percentages, proportions, probabilities.</t>
  </si>
  <si>
    <t>Column Charts have VERTICAL bars that show changes across categories.</t>
  </si>
  <si>
    <t>Bar Charts have HORIZONTAL bars that show changes across categories.</t>
  </si>
  <si>
    <t>Line Charts are for showing changes across a category. The number is plotted on the vertical axis and the category is plotted on the horizontal axis. (Only ONE number is plotted (even if the category is a Year).</t>
  </si>
  <si>
    <t>X - Y Scatter charts are for showing the relationship between TWO numbers. The independent or X value is plotted on the horizontal axis and the dependent or Y value is plotted on the vertical axis.</t>
  </si>
  <si>
    <t>WARNING: Book calls column charts "Bar". In Excel and in this class (testing) Column = Vertical and Bar = Horizontal</t>
  </si>
  <si>
    <t>Pie: Compare Parts To The Whole</t>
  </si>
  <si>
    <t>Column: Compare numbers across Categories</t>
  </si>
  <si>
    <t>Qtr</t>
  </si>
  <si>
    <t>SalesRep</t>
  </si>
  <si>
    <t>Sales 2010</t>
  </si>
  <si>
    <t>Qtr 1</t>
  </si>
  <si>
    <t>Joe</t>
  </si>
  <si>
    <t>Student 244</t>
  </si>
  <si>
    <t>Student 245</t>
  </si>
  <si>
    <t>Student 246</t>
  </si>
  <si>
    <t>Student 247</t>
  </si>
  <si>
    <t>Student 248</t>
  </si>
  <si>
    <t>Student 249</t>
  </si>
  <si>
    <t>Student 250</t>
  </si>
  <si>
    <t>Student 251</t>
  </si>
  <si>
    <t>Student 252</t>
  </si>
  <si>
    <t>Student 253</t>
  </si>
  <si>
    <t>Student 254</t>
  </si>
  <si>
    <t>Student 255</t>
  </si>
  <si>
    <t>Student 256</t>
  </si>
  <si>
    <t>Student 257</t>
  </si>
  <si>
    <t>Student 258</t>
  </si>
  <si>
    <t>Student 259</t>
  </si>
  <si>
    <t>Student 260</t>
  </si>
  <si>
    <t>Student 261</t>
  </si>
  <si>
    <t>Student 262</t>
  </si>
  <si>
    <t>Student 263</t>
  </si>
  <si>
    <t>Student 264</t>
  </si>
  <si>
    <t>Student 265</t>
  </si>
  <si>
    <t>Student 266</t>
  </si>
  <si>
    <t>Student 267</t>
  </si>
  <si>
    <t>Student 268</t>
  </si>
  <si>
    <t>Student 269</t>
  </si>
  <si>
    <t>Student 270</t>
  </si>
  <si>
    <t>Student 271</t>
  </si>
  <si>
    <t>Student 272</t>
  </si>
  <si>
    <t>Student 273</t>
  </si>
  <si>
    <t>Student 274</t>
  </si>
  <si>
    <t>Student 275</t>
  </si>
  <si>
    <t>Student 276</t>
  </si>
  <si>
    <t>Student 277</t>
  </si>
  <si>
    <t>Student 278</t>
  </si>
  <si>
    <t>Student 279</t>
  </si>
  <si>
    <t>Student 280</t>
  </si>
  <si>
    <t>Student 281</t>
  </si>
  <si>
    <t>Student 282</t>
  </si>
  <si>
    <t>Student 283</t>
  </si>
  <si>
    <t>Student 284</t>
  </si>
  <si>
    <t>Student 285</t>
  </si>
  <si>
    <t>Student 286</t>
  </si>
  <si>
    <t>Student 287</t>
  </si>
  <si>
    <t>Student 288</t>
  </si>
  <si>
    <t>Student 289</t>
  </si>
  <si>
    <t>Student 290</t>
  </si>
  <si>
    <t>Student 291</t>
  </si>
  <si>
    <t>Student 292</t>
  </si>
  <si>
    <t>Student 293</t>
  </si>
  <si>
    <t>Student 294</t>
  </si>
  <si>
    <t>Student 295</t>
  </si>
  <si>
    <t>Student 296</t>
  </si>
  <si>
    <t>Student 297</t>
  </si>
  <si>
    <t>Student 298</t>
  </si>
  <si>
    <t>Student 299</t>
  </si>
  <si>
    <t>Student 300</t>
  </si>
  <si>
    <t>Student 301</t>
  </si>
  <si>
    <t>Student 302</t>
  </si>
  <si>
    <t>Student 303</t>
  </si>
  <si>
    <t>Student 304</t>
  </si>
  <si>
    <t>Student 305</t>
  </si>
  <si>
    <t>Student 306</t>
  </si>
  <si>
    <t>Student 307</t>
  </si>
  <si>
    <t>Student 308</t>
  </si>
  <si>
    <t>Student 309</t>
  </si>
  <si>
    <t>Student 310</t>
  </si>
  <si>
    <t>Student 311</t>
  </si>
  <si>
    <t>Student 312</t>
  </si>
  <si>
    <t>Student 313</t>
  </si>
  <si>
    <t>Student 314</t>
  </si>
  <si>
    <t>Student 315</t>
  </si>
  <si>
    <t>Student 316</t>
  </si>
  <si>
    <t>Student 317</t>
  </si>
  <si>
    <t>Student 318</t>
  </si>
  <si>
    <t>Student 319</t>
  </si>
  <si>
    <t>Student 320</t>
  </si>
  <si>
    <t>Student 321</t>
  </si>
  <si>
    <t>Student 322</t>
  </si>
  <si>
    <t>Student 323</t>
  </si>
  <si>
    <t>Student 324</t>
  </si>
  <si>
    <t>Student 325</t>
  </si>
  <si>
    <t>Student 326</t>
  </si>
  <si>
    <t>Student 327</t>
  </si>
  <si>
    <t>Student 328</t>
  </si>
  <si>
    <t>Student 329</t>
  </si>
  <si>
    <t>Student 330</t>
  </si>
  <si>
    <t>Student 331</t>
  </si>
  <si>
    <t>Student 332</t>
  </si>
  <si>
    <t>Student 333</t>
  </si>
  <si>
    <t>Student 334</t>
  </si>
  <si>
    <t>Student 335</t>
  </si>
  <si>
    <t>Student 336</t>
  </si>
  <si>
    <t>Student 337</t>
  </si>
  <si>
    <t>Student 338</t>
  </si>
  <si>
    <t>Student 339</t>
  </si>
  <si>
    <t>Student 340</t>
  </si>
  <si>
    <t>Student 341</t>
  </si>
  <si>
    <t>Student 342</t>
  </si>
  <si>
    <t>Student 343</t>
  </si>
  <si>
    <t>Student 344</t>
  </si>
  <si>
    <t>Student 345</t>
  </si>
  <si>
    <t>Student 346</t>
  </si>
  <si>
    <t>Student 347</t>
  </si>
  <si>
    <t>Student 348</t>
  </si>
  <si>
    <t>Student 349</t>
  </si>
  <si>
    <t>Student 350</t>
  </si>
  <si>
    <t>Student 351</t>
  </si>
  <si>
    <t>Student 352</t>
  </si>
  <si>
    <t>Student 353</t>
  </si>
  <si>
    <t>Student 354</t>
  </si>
  <si>
    <t>Student 355</t>
  </si>
  <si>
    <t>Student 356</t>
  </si>
  <si>
    <t>Student 131</t>
  </si>
  <si>
    <t>Student 132</t>
  </si>
  <si>
    <t>Student 133</t>
  </si>
  <si>
    <t>Student 134</t>
  </si>
  <si>
    <t>Student 135</t>
  </si>
  <si>
    <t>Student 136</t>
  </si>
  <si>
    <t>Student 137</t>
  </si>
  <si>
    <t>Student 138</t>
  </si>
  <si>
    <t>Student 139</t>
  </si>
  <si>
    <t>Student 140</t>
  </si>
  <si>
    <t>Student 141</t>
  </si>
  <si>
    <t>Student 142</t>
  </si>
  <si>
    <t>Student 143</t>
  </si>
  <si>
    <t>Student 144</t>
  </si>
  <si>
    <t>Student 145</t>
  </si>
  <si>
    <t>Student 146</t>
  </si>
  <si>
    <t>Student 147</t>
  </si>
  <si>
    <t>Student 148</t>
  </si>
  <si>
    <t>Student 149</t>
  </si>
  <si>
    <t>Student 150</t>
  </si>
  <si>
    <t>Student 151</t>
  </si>
  <si>
    <t>Student 152</t>
  </si>
  <si>
    <t>Student 153</t>
  </si>
  <si>
    <t>Student 154</t>
  </si>
  <si>
    <t>Student 155</t>
  </si>
  <si>
    <t>Student 156</t>
  </si>
  <si>
    <t>Student 157</t>
  </si>
  <si>
    <t>Student 158</t>
  </si>
  <si>
    <t>Student 159</t>
  </si>
  <si>
    <t>Student 160</t>
  </si>
  <si>
    <t>Student 161</t>
  </si>
  <si>
    <t>Student 162</t>
  </si>
  <si>
    <t>Student 163</t>
  </si>
  <si>
    <t>Student 164</t>
  </si>
  <si>
    <t>Student 165</t>
  </si>
  <si>
    <t>Student 166</t>
  </si>
  <si>
    <t>Student 167</t>
  </si>
  <si>
    <t>Student 168</t>
  </si>
  <si>
    <t>Student 169</t>
  </si>
  <si>
    <t>Student 170</t>
  </si>
  <si>
    <t>Student 171</t>
  </si>
  <si>
    <t>Student 172</t>
  </si>
  <si>
    <t>Student 173</t>
  </si>
  <si>
    <t>Student 174</t>
  </si>
  <si>
    <t>Student 175</t>
  </si>
  <si>
    <t>Student 176</t>
  </si>
  <si>
    <t>Student 177</t>
  </si>
  <si>
    <t>Student 178</t>
  </si>
  <si>
    <t>Student 179</t>
  </si>
  <si>
    <t>Student 180</t>
  </si>
  <si>
    <t>Student 181</t>
  </si>
  <si>
    <t>Student 182</t>
  </si>
  <si>
    <t>Student 183</t>
  </si>
  <si>
    <t>Student 184</t>
  </si>
  <si>
    <t>Student 185</t>
  </si>
  <si>
    <t>Student 186</t>
  </si>
  <si>
    <t>Student 187</t>
  </si>
  <si>
    <t>Student 188</t>
  </si>
  <si>
    <t>Student 189</t>
  </si>
  <si>
    <t>Student 190</t>
  </si>
  <si>
    <t>Student 191</t>
  </si>
  <si>
    <t>Student 192</t>
  </si>
  <si>
    <t>Student 193</t>
  </si>
  <si>
    <t>Student 194</t>
  </si>
  <si>
    <t>Student 195</t>
  </si>
  <si>
    <t>Student 196</t>
  </si>
  <si>
    <t>Student 197</t>
  </si>
  <si>
    <t>Student 198</t>
  </si>
  <si>
    <t>Student 199</t>
  </si>
  <si>
    <t>Student 200</t>
  </si>
  <si>
    <t>Student 201</t>
  </si>
  <si>
    <t>Student 202</t>
  </si>
  <si>
    <t>Student 203</t>
  </si>
  <si>
    <t>Student 204</t>
  </si>
  <si>
    <t>Student 205</t>
  </si>
  <si>
    <t>Student 206</t>
  </si>
  <si>
    <t>Student 207</t>
  </si>
  <si>
    <t>Student 208</t>
  </si>
  <si>
    <t>Student 209</t>
  </si>
  <si>
    <t>Student 210</t>
  </si>
  <si>
    <t>Student 211</t>
  </si>
  <si>
    <t>Student 212</t>
  </si>
  <si>
    <t>Student 213</t>
  </si>
  <si>
    <t>Student 214</t>
  </si>
  <si>
    <t>Student 215</t>
  </si>
  <si>
    <t>Student 216</t>
  </si>
  <si>
    <t>Student 217</t>
  </si>
  <si>
    <t>Student 218</t>
  </si>
  <si>
    <t>Student 219</t>
  </si>
  <si>
    <t>Student 220</t>
  </si>
  <si>
    <t>Student 221</t>
  </si>
  <si>
    <t>Student 222</t>
  </si>
  <si>
    <t>Student 223</t>
  </si>
  <si>
    <t>Student 224</t>
  </si>
  <si>
    <t>Student 225</t>
  </si>
  <si>
    <t>Student 226</t>
  </si>
  <si>
    <t>Student 227</t>
  </si>
  <si>
    <t>Student 228</t>
  </si>
  <si>
    <t>Student 229</t>
  </si>
  <si>
    <t>Student 230</t>
  </si>
  <si>
    <t>Student 231</t>
  </si>
  <si>
    <t>Student 232</t>
  </si>
  <si>
    <t>Student 233</t>
  </si>
  <si>
    <t>Student 234</t>
  </si>
  <si>
    <t>Student 235</t>
  </si>
  <si>
    <t>Student 236</t>
  </si>
  <si>
    <t>Student 237</t>
  </si>
  <si>
    <t>Student 238</t>
  </si>
  <si>
    <t>Student 239</t>
  </si>
  <si>
    <t>Student 240</t>
  </si>
  <si>
    <t>Student 241</t>
  </si>
  <si>
    <t>Student 242</t>
  </si>
  <si>
    <t>Student 243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</si>
  <si>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</si>
  <si>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</si>
  <si>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</si>
  <si>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</si>
  <si>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</si>
  <si>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</si>
  <si>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</si>
  <si>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</si>
  <si>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</si>
  <si>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</si>
  <si>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</si>
  <si>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</si>
  <si>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</si>
  <si>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</si>
  <si>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</si>
  <si>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</si>
  <si>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</si>
  <si>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</si>
  <si>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Student 31</t>
  </si>
  <si>
    <t>Student 32</t>
  </si>
  <si>
    <t>Student 33</t>
  </si>
  <si>
    <t>Student 34</t>
  </si>
  <si>
    <t>Student 35</t>
  </si>
  <si>
    <t>Student 36</t>
  </si>
  <si>
    <t>Student 37</t>
  </si>
  <si>
    <t>Student 38</t>
  </si>
  <si>
    <t>Student 39</t>
  </si>
  <si>
    <t>Student 40</t>
  </si>
  <si>
    <t>Student 41</t>
  </si>
  <si>
    <t>Student 42</t>
  </si>
  <si>
    <t>Student 43</t>
  </si>
  <si>
    <t>Student 44</t>
  </si>
  <si>
    <t>Student 45</t>
  </si>
  <si>
    <t>Student 46</t>
  </si>
  <si>
    <t>Student 47</t>
  </si>
  <si>
    <t>Student 48</t>
  </si>
  <si>
    <t>Student 49</t>
  </si>
  <si>
    <t>Student 50</t>
  </si>
  <si>
    <t>Student 51</t>
  </si>
  <si>
    <t>Student 52</t>
  </si>
  <si>
    <t>Student 53</t>
  </si>
  <si>
    <t>Student 54</t>
  </si>
  <si>
    <t>Student 55</t>
  </si>
  <si>
    <t>Student 56</t>
  </si>
  <si>
    <t>Student 57</t>
  </si>
  <si>
    <t>Student 58</t>
  </si>
  <si>
    <t>Student 59</t>
  </si>
  <si>
    <t>Student 60</t>
  </si>
  <si>
    <t>Student 61</t>
  </si>
  <si>
    <t>Student 62</t>
  </si>
  <si>
    <t>Student 63</t>
  </si>
  <si>
    <t>Student 64</t>
  </si>
  <si>
    <t>Student 65</t>
  </si>
  <si>
    <t>Student 66</t>
  </si>
  <si>
    <t>Student 67</t>
  </si>
  <si>
    <t>Student 68</t>
  </si>
  <si>
    <t>Student 69</t>
  </si>
  <si>
    <t>Student 70</t>
  </si>
  <si>
    <t>Student 71</t>
  </si>
  <si>
    <t>Student 72</t>
  </si>
  <si>
    <t>Student 73</t>
  </si>
  <si>
    <t>Student 74</t>
  </si>
  <si>
    <t>Student 75</t>
  </si>
  <si>
    <t>Student 76</t>
  </si>
  <si>
    <t>Student 77</t>
  </si>
  <si>
    <t>Student 78</t>
  </si>
  <si>
    <t>Student 79</t>
  </si>
  <si>
    <t>Student 80</t>
  </si>
  <si>
    <t>Student 81</t>
  </si>
  <si>
    <t>Student 82</t>
  </si>
  <si>
    <t>Student 83</t>
  </si>
  <si>
    <t>Student 84</t>
  </si>
  <si>
    <t>Student 85</t>
  </si>
  <si>
    <t>Student 86</t>
  </si>
  <si>
    <t>Student 87</t>
  </si>
  <si>
    <t>Student 88</t>
  </si>
  <si>
    <t>Student 89</t>
  </si>
  <si>
    <t>Student 90</t>
  </si>
  <si>
    <t>Student 91</t>
  </si>
  <si>
    <t>Student 92</t>
  </si>
  <si>
    <t>Student 93</t>
  </si>
  <si>
    <t>Student 94</t>
  </si>
  <si>
    <t>Student 95</t>
  </si>
  <si>
    <t>Student 96</t>
  </si>
  <si>
    <t>Student 97</t>
  </si>
  <si>
    <t>Student 98</t>
  </si>
  <si>
    <t>Student 99</t>
  </si>
  <si>
    <t>Student 100</t>
  </si>
  <si>
    <t>Student 101</t>
  </si>
  <si>
    <t>Student 102</t>
  </si>
  <si>
    <t>Student 103</t>
  </si>
  <si>
    <t>Student 104</t>
  </si>
  <si>
    <t>Student 105</t>
  </si>
  <si>
    <t>Student 106</t>
  </si>
  <si>
    <t>Student 107</t>
  </si>
  <si>
    <t>Student 108</t>
  </si>
  <si>
    <t>Student 109</t>
  </si>
  <si>
    <t>Student 110</t>
  </si>
  <si>
    <t>Student 111</t>
  </si>
  <si>
    <t>Student 112</t>
  </si>
  <si>
    <t>Student 113</t>
  </si>
  <si>
    <t>Student 114</t>
  </si>
  <si>
    <t>Student 115</t>
  </si>
  <si>
    <t>Student 116</t>
  </si>
  <si>
    <t>Student 117</t>
  </si>
  <si>
    <t>Student 118</t>
  </si>
  <si>
    <t>Student 119</t>
  </si>
  <si>
    <t>Student 120</t>
  </si>
  <si>
    <t>Student 121</t>
  </si>
  <si>
    <t>Student 122</t>
  </si>
  <si>
    <t>Student 123</t>
  </si>
  <si>
    <t>Student 124</t>
  </si>
  <si>
    <t>Student 125</t>
  </si>
  <si>
    <t>Student 126</t>
  </si>
  <si>
    <t>Student 127</t>
  </si>
  <si>
    <t>Student 128</t>
  </si>
  <si>
    <t>Student 129</t>
  </si>
  <si>
    <t>Student 130</t>
  </si>
  <si>
    <t>Whole Foods</t>
  </si>
  <si>
    <t>After You</t>
  </si>
  <si>
    <t>Sort You Will</t>
  </si>
  <si>
    <t>See The</t>
  </si>
  <si>
    <t>Same Thing.</t>
  </si>
  <si>
    <t>Tom</t>
  </si>
  <si>
    <t xml:space="preserve">PivotTables are one of the  most powerful features In Excel. They can summarize data with multiple criteria. The key to Pivot Tables is to understand Columns and Rows. </t>
  </si>
  <si>
    <t>To create PivotTable, drag and drop "Fields" in "Field List" to "Row Labels", "Column Labels", "Values" or "Report Filter".</t>
  </si>
  <si>
    <t>1st step after creating PivotTable is to change Layout to "Tabular Layout": 1) PivotTable Tools Design Ribbon Tab, 2) Layout Group, 3) Report Layout, 4) "Show In Tabular Form".</t>
  </si>
  <si>
    <t>To change the function (SUM, AVERAGE, etc.), Number format or formula for a Pivot Table, Right-click the "Value" field in the PivotTable and point to "Value Field Settings".</t>
  </si>
  <si>
    <t>Basic Formatting for a PivotTable can be done in the PivotTable Tools Ribbon Tabs or from the Home Ribbon. Number Formatting should always "Value Field Settings" dialog box.</t>
  </si>
  <si>
    <t>Right-click method for changing function: "Summarize Values by"</t>
  </si>
  <si>
    <t>Right-click method for changing formula: "Show Values as"</t>
  </si>
  <si>
    <t>Right-click method for changing Number format "Number Format"</t>
  </si>
  <si>
    <t>Sum of Sales</t>
  </si>
  <si>
    <t>Average of Sales</t>
  </si>
  <si>
    <t>StdDevp of Sales</t>
  </si>
  <si>
    <t>Grand Total</t>
  </si>
  <si>
    <t>To Count a set of data, drop the field into the Row Labels area and the Value area.</t>
  </si>
  <si>
    <t>iPhone</t>
  </si>
  <si>
    <t>When dropping fields into Value area, the default function for numbers is "Sum", the default function for text is "Count" (**In PivotTables "Count" function counts anything, numbers or text. This is different than the "COUNT" function that we use in a cell. "COUNT" function in cell counts numebrs only. In a PivotTable if you want to count numbers only, use the "Count Number" function.)</t>
  </si>
  <si>
    <t>Student</t>
  </si>
  <si>
    <t>Phone Type</t>
  </si>
  <si>
    <t>Student 01</t>
  </si>
  <si>
    <t>Student 02</t>
  </si>
  <si>
    <t>Nokia</t>
  </si>
  <si>
    <t>Student 03</t>
  </si>
  <si>
    <t>Student 04</t>
  </si>
  <si>
    <t>Student 05</t>
  </si>
  <si>
    <t>Student 06</t>
  </si>
  <si>
    <t>Sony Erickson</t>
  </si>
  <si>
    <t>Student 07</t>
  </si>
  <si>
    <t>Motorola</t>
  </si>
  <si>
    <t>Student 08</t>
  </si>
  <si>
    <t>Student 09</t>
  </si>
  <si>
    <t>T-Mobile</t>
  </si>
  <si>
    <t>Student 10</t>
  </si>
  <si>
    <t>Samsung</t>
  </si>
  <si>
    <t>Student 11</t>
  </si>
  <si>
    <t>Student 12</t>
  </si>
  <si>
    <t>Accounting Number format</t>
  </si>
  <si>
    <t>Percentages</t>
  </si>
  <si>
    <t>Step 0</t>
  </si>
  <si>
    <t>Step 1</t>
  </si>
  <si>
    <t>.03*100 = 3</t>
  </si>
  <si>
    <t>Step 2</t>
  </si>
  <si>
    <t>3%</t>
  </si>
  <si>
    <t>Comma Number format</t>
  </si>
  <si>
    <t>Percentage Number format</t>
  </si>
  <si>
    <t>Situation 1:</t>
  </si>
  <si>
    <t>Type .03 in cell, then add % format</t>
  </si>
  <si>
    <t>Situation 2:</t>
  </si>
  <si>
    <t>Type 3 in cell, then add % format</t>
  </si>
  <si>
    <t>Situation 3:</t>
  </si>
  <si>
    <t>Add % format, then type 3, Enter</t>
  </si>
  <si>
    <t>Situation 4:</t>
  </si>
  <si>
    <t>Add % format, then type .03, Enter</t>
  </si>
  <si>
    <t>Currency Number format</t>
  </si>
  <si>
    <t>Situation 5:</t>
  </si>
  <si>
    <t>Add % format as you type</t>
  </si>
  <si>
    <t>Situation 6:</t>
  </si>
  <si>
    <t>Type .025, then add % from ribbon</t>
  </si>
  <si>
    <t>To See Proportions or Probabilities without Percentage Number Format, Apply General Number format or Increase Decimals.</t>
  </si>
  <si>
    <t>Percentage with No Decimals are showing</t>
  </si>
  <si>
    <t>Percentage with Two Decimal Showing</t>
  </si>
  <si>
    <t>Two Decimal Showing</t>
  </si>
  <si>
    <t>No Decimal Showing</t>
  </si>
  <si>
    <t>All</t>
  </si>
  <si>
    <t>The proportion of students in past who received a 3.0</t>
  </si>
  <si>
    <t>Based on last quarters class the probability that you will get a 3.0 is:</t>
  </si>
  <si>
    <t>General Number Format = Ctrl + Shift + ~</t>
  </si>
  <si>
    <t>Data Sets Must Follow These Rules:</t>
  </si>
  <si>
    <t>&lt;&lt;== Column Headers, Column Labels, Field Names, Variables</t>
  </si>
  <si>
    <t xml:space="preserve"> &lt;&lt;== Each row is called a Record or Observation</t>
  </si>
  <si>
    <t>Blank cells, Excel Row Headers (Numbers), or Excel Column</t>
  </si>
  <si>
    <t>Headers (Letters) must surround data set</t>
  </si>
  <si>
    <t>No blank field names, and try not to have blanks in data set.</t>
  </si>
  <si>
    <t>Elements = Primary Key (Unique Identifier) = Unique List = Listing of each</t>
  </si>
  <si>
    <t>items of interest only once so you can make some summary calculation.</t>
  </si>
  <si>
    <t>Sorting can be done with the A to Z or Z to A buttons on the Data Ribbon: BE SURE TO ONLY HAVE ONE CELL SELECTED IN THE COLUMNS THAT YOU WANT TO SORT UPON.</t>
  </si>
  <si>
    <t>Sales Rep</t>
  </si>
  <si>
    <t>Customer</t>
  </si>
  <si>
    <t>COGS</t>
  </si>
  <si>
    <t>Region</t>
  </si>
  <si>
    <t>Don’T Worry</t>
  </si>
  <si>
    <t>Chin</t>
  </si>
  <si>
    <t>PCC</t>
  </si>
  <si>
    <t>East</t>
  </si>
  <si>
    <t>If Your Data</t>
  </si>
  <si>
    <t>Sioux</t>
  </si>
  <si>
    <t>Safeway</t>
  </si>
  <si>
    <t>NorthEast</t>
  </si>
  <si>
    <t>Set Is Not In</t>
  </si>
  <si>
    <t>Tina</t>
  </si>
  <si>
    <t>NorthWest</t>
  </si>
  <si>
    <t>The Same</t>
  </si>
  <si>
    <t>Joy</t>
  </si>
  <si>
    <t>Coop</t>
  </si>
  <si>
    <t>Order When</t>
  </si>
  <si>
    <t>You Start</t>
  </si>
  <si>
    <t>MidWest</t>
  </si>
  <si>
    <t>Watching</t>
  </si>
  <si>
    <t>Fred Myer</t>
  </si>
  <si>
    <t>West</t>
  </si>
  <si>
    <t>The Video.</t>
  </si>
  <si>
    <t>Less than or equal to</t>
  </si>
  <si>
    <t xml:space="preserve"> &lt;=</t>
  </si>
  <si>
    <t>Not</t>
  </si>
  <si>
    <t xml:space="preserve"> &lt;&gt;</t>
  </si>
  <si>
    <t>When you make calculations, you can use Formulas</t>
  </si>
  <si>
    <t>Formulas Start with the Equal Sign</t>
  </si>
  <si>
    <t>Formula for arithmetic</t>
  </si>
  <si>
    <t>Formula that uses Function</t>
  </si>
  <si>
    <t>X</t>
  </si>
  <si>
    <t>Average</t>
  </si>
  <si>
    <t>(X-Average)^2</t>
  </si>
  <si>
    <t>Formula Notes:</t>
  </si>
  <si>
    <t>To Create a Formula, type an equal sign as the first character in the cell</t>
  </si>
  <si>
    <t>Add = SUM</t>
  </si>
  <si>
    <t>Put formula inputs (numbers etc.) in cells and refer to numbers with cell references</t>
  </si>
  <si>
    <t>Mean = AVERAGE =</t>
  </si>
  <si>
    <t>Older</t>
  </si>
  <si>
    <t>Put cell references in formulas with Mouse or Arrow Keys</t>
  </si>
  <si>
    <t>MODE = MODE.SNGL</t>
  </si>
  <si>
    <t>Put cell in edit mode = F2</t>
  </si>
  <si>
    <t>Standard Deviation = STDEV.S</t>
  </si>
  <si>
    <t>Esc Key = revert back to what was in cell before you put cell in edit mode</t>
  </si>
  <si>
    <t>Criteria</t>
  </si>
  <si>
    <t>To search for functions, use the fx button on the Formula Bar</t>
  </si>
  <si>
    <t>When creating COUNTIF or COUNTIFS functions put comparative operators in</t>
  </si>
  <si>
    <t>Criteria 1</t>
  </si>
  <si>
    <t>Double Quotes, like:  "&gt;=", and use Join Symbol (&amp;) to join comparative operator</t>
  </si>
  <si>
    <t>Criteria 2</t>
  </si>
  <si>
    <t>and number.</t>
  </si>
  <si>
    <t>Types of Formulas: Calculating, Text, Logical</t>
  </si>
  <si>
    <t>Revenue</t>
  </si>
  <si>
    <t>Keyboard shortcut for Auto Sum: Alt + =</t>
  </si>
  <si>
    <t>Expense 1</t>
  </si>
  <si>
    <t>Keyboard shortcut to jump to bottom of a column: Ctrl + Arrow</t>
  </si>
  <si>
    <t>Expense 2</t>
  </si>
  <si>
    <t>Keyboard shortcut for highlighting a column: Ctrl + Shift + Arrow</t>
  </si>
  <si>
    <t>Expense 3</t>
  </si>
  <si>
    <t>Net Income</t>
  </si>
  <si>
    <t>All formulas so far have been "Calculating Formulas"</t>
  </si>
  <si>
    <t>Text Formula</t>
  </si>
  <si>
    <t>TRUE/FALSE formula: Logical Formulas</t>
  </si>
  <si>
    <t>Is Mode greater than Average: TRUE or FALSE?</t>
  </si>
  <si>
    <t>Total</t>
  </si>
  <si>
    <t>Formatting is a Façade. It sits on top of the value or text that is entered into the cell.</t>
  </si>
  <si>
    <t>Don't get tricked by formatting. When in doubt apply the General Format in the Number tab and see what is really in the cell.</t>
  </si>
  <si>
    <t>Format Cells Dialog Box keyboard shortcut: Ctrl + 1.</t>
  </si>
  <si>
    <t>The Number tab in the Format Dialog Box controls what Number format is applied.</t>
  </si>
  <si>
    <t>Excel 2010 = Statistical Functions and PivotTables are totally different (MUCH BETTER!)</t>
  </si>
  <si>
    <t>Sales</t>
  </si>
  <si>
    <t>Date</t>
  </si>
  <si>
    <t>AutoSold</t>
  </si>
  <si>
    <t>Rank</t>
  </si>
  <si>
    <t xml:space="preserve"> &lt;&lt;== Example of 2010 New Function</t>
  </si>
  <si>
    <t>Windows 7 = Operating System</t>
  </si>
  <si>
    <t>Honda</t>
  </si>
  <si>
    <t>Column Headers</t>
  </si>
  <si>
    <t>Row Headers</t>
  </si>
  <si>
    <t>Cells</t>
  </si>
  <si>
    <t>Toyota</t>
  </si>
  <si>
    <t>Scroll Bars = Expose more of the workbook</t>
  </si>
  <si>
    <t>Worksheets = All The Cells</t>
  </si>
  <si>
    <t>Ford</t>
  </si>
  <si>
    <t>Sheet Tab Names = Name of Worksheet</t>
  </si>
  <si>
    <t>Workbooks = All Worksheets</t>
  </si>
  <si>
    <t>File = Workbook</t>
  </si>
  <si>
    <t>File Extensions</t>
  </si>
  <si>
    <t>Frequency (Count)</t>
  </si>
  <si>
    <t>Ribbon Tabs</t>
  </si>
  <si>
    <t>QAT - Quick Access Toolbar</t>
  </si>
  <si>
    <t>Data Analysis Add-in</t>
  </si>
  <si>
    <t>Excel does 4 things:
   1) Store Raw Data
   2) Make Calculations
   3)Data Analysis (Convert Raw Data Into Useful Information)
   4)Charts</t>
  </si>
  <si>
    <t>Keyboard Shortcuts</t>
  </si>
  <si>
    <t>Move Through Sheets = Ctrl + PageUp/PageDown</t>
  </si>
  <si>
    <t>Show File extensions: Folder Options, View Tab, Uncheck "Hide Extensions for Known File Types"</t>
  </si>
  <si>
    <t>Undo = Ctrl + Z</t>
  </si>
  <si>
    <t>Average Score</t>
  </si>
  <si>
    <t>Standard Deviation = Tells You How Reliable Your Average Is.</t>
  </si>
  <si>
    <t>Same in all versions</t>
  </si>
  <si>
    <t>Excel 2010</t>
  </si>
  <si>
    <t>Excel 2007</t>
  </si>
  <si>
    <t>Scores</t>
  </si>
  <si>
    <r>
      <t>Deviations</t>
    </r>
    <r>
      <rPr>
        <vertAlign val="superscript"/>
        <sz val="11"/>
        <color indexed="9"/>
        <rFont val="Calibri"/>
        <family val="0"/>
      </rPr>
      <t>2</t>
    </r>
  </si>
  <si>
    <t>Sum of Deviations Squared</t>
  </si>
  <si>
    <t>Divide by count</t>
  </si>
  <si>
    <t>Square Root</t>
  </si>
  <si>
    <t>You already know the order of operations (left to right): Parenthesis, Exponents, Multiply/Divide, Add/Subtract</t>
  </si>
  <si>
    <t>You must learn Excel's Operation Symbols</t>
  </si>
  <si>
    <t>Parenthesis</t>
  </si>
  <si>
    <t xml:space="preserve"> ( )</t>
  </si>
  <si>
    <t>Shift + 9 and Shift + 0</t>
  </si>
  <si>
    <t>Math Operators</t>
  </si>
  <si>
    <t>Exponents</t>
  </si>
  <si>
    <t xml:space="preserve"> ^</t>
  </si>
  <si>
    <t>Shift + 6</t>
  </si>
  <si>
    <t>Multiply</t>
  </si>
  <si>
    <t xml:space="preserve"> *</t>
  </si>
  <si>
    <t>Number pad</t>
  </si>
  <si>
    <t>Divide</t>
  </si>
  <si>
    <t xml:space="preserve"> /</t>
  </si>
  <si>
    <t>Add</t>
  </si>
  <si>
    <t xml:space="preserve"> +</t>
  </si>
  <si>
    <t>Subtract</t>
  </si>
  <si>
    <t xml:space="preserve"> -</t>
  </si>
  <si>
    <t>Join</t>
  </si>
  <si>
    <t xml:space="preserve"> &amp;</t>
  </si>
  <si>
    <t>Shift + 7</t>
  </si>
  <si>
    <t>Join Symbol - Ampersand</t>
  </si>
  <si>
    <t>Text in formulas</t>
  </si>
  <si>
    <t>" "</t>
  </si>
  <si>
    <t>Shift + "</t>
  </si>
  <si>
    <t>Text in formulas must be in Double Quotes, like "The average is "</t>
  </si>
  <si>
    <t>Equal</t>
  </si>
  <si>
    <t xml:space="preserve"> =</t>
  </si>
  <si>
    <t>Left of Backspace</t>
  </si>
  <si>
    <t>Comparative Operators</t>
  </si>
  <si>
    <t>Greater than</t>
  </si>
  <si>
    <t xml:space="preserve"> &gt;</t>
  </si>
  <si>
    <t>Shift + .</t>
  </si>
  <si>
    <t>Greater than or equal to</t>
  </si>
  <si>
    <t xml:space="preserve"> &gt;=</t>
  </si>
  <si>
    <t>2 characters next to each other</t>
  </si>
  <si>
    <t>Less than</t>
  </si>
  <si>
    <t xml:space="preserve"> &lt;</t>
  </si>
  <si>
    <t>Shift + ,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</si>
</sst>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_);[Red]\([$$-409]#,##0.00\)"/>
    <numFmt numFmtId="165" formatCode="0.0000000"/>
    <numFmt numFmtId="166" formatCode="&quot;&quot;#.00&quot;&quot;"/>
    <numFmt numFmtId="167" formatCode="&quot;&quot;#0&quot;&quot;"/>
    <numFmt numFmtId="168" formatCode="_-[$$-409]* #,##0.00_-;_-[$$-409]* \(#,##0.00\)_-;_-[$$-409]* &quot;-&quot;??;_-@_-"/>
    <numFmt numFmtId="169" formatCode="0.0"/>
    <numFmt numFmtId="170" formatCode="[$$-409]#,##0.00"/>
    <numFmt numFmtId="171" formatCode="0.00000%"/>
    <numFmt numFmtId="172" formatCode="0.000"/>
    <numFmt numFmtId="173" formatCode="&quot;$&quot;##,#00&quot;&quot;"/>
    <numFmt numFmtId="174" formatCode="&quot;$&quot;#,##0.00&quot;&quot;"/>
    <numFmt numFmtId="175" formatCode="#0%"/>
    <numFmt numFmtId="176" formatCode="[$$-409]#,##0_);[Red]\([$$-409]#,##0\)"/>
    <numFmt numFmtId="177" formatCode="&quot;&quot;#.0&quot;&quot;"/>
    <numFmt numFmtId="178" formatCode="0.0000%"/>
    <numFmt numFmtId="179" formatCode="General"/>
    <numFmt numFmtId="180" formatCode="\$##,#00&quot;&quot;"/>
    <numFmt numFmtId="181" formatCode="\$#,##0.00&quot;&quot;"/>
    <numFmt numFmtId="182" formatCode="[$$-409]#,##0.00_);[Red]\([$$-409]#,##0.00\)"/>
  </numFmts>
  <fonts count="16">
    <font>
      <sz val="11"/>
      <color indexed="63"/>
      <name val="Calibri"/>
      <family val="0"/>
    </font>
    <font>
      <sz val="11"/>
      <color indexed="9"/>
      <name val="Calibri"/>
      <family val="0"/>
    </font>
    <font>
      <vertAlign val="superscript"/>
      <sz val="11"/>
      <color indexed="9"/>
      <name val="Calibri"/>
      <family val="0"/>
    </font>
    <font>
      <sz val="11"/>
      <name val="Calibri"/>
      <family val="0"/>
    </font>
    <font>
      <sz val="14"/>
      <color indexed="9"/>
      <name val="Calibri"/>
      <family val="0"/>
    </font>
    <font>
      <sz val="10"/>
      <color indexed="9"/>
      <name val="Arial"/>
      <family val="0"/>
    </font>
    <font>
      <sz val="10"/>
      <color indexed="63"/>
      <name val="Arial"/>
      <family val="0"/>
    </font>
    <font>
      <sz val="16"/>
      <color indexed="63"/>
      <name val="Calibri"/>
      <family val="0"/>
    </font>
    <font>
      <sz val="11"/>
      <color indexed="63"/>
      <name val="Calibri Bold"/>
      <family val="0"/>
    </font>
    <font>
      <sz val="11"/>
      <color indexed="9"/>
      <name val="Calibri Bold"/>
      <family val="0"/>
    </font>
    <font>
      <sz val="8"/>
      <name val="Verdana"/>
      <family val="0"/>
    </font>
    <font>
      <u val="single"/>
      <sz val="11"/>
      <color indexed="12"/>
      <name val="Calibri"/>
      <family val="0"/>
    </font>
    <font>
      <sz val="11"/>
      <color indexed="12"/>
      <name val="Calibri"/>
      <family val="0"/>
    </font>
    <font>
      <b/>
      <sz val="18"/>
      <color indexed="12"/>
      <name val="Calibri"/>
      <family val="0"/>
    </font>
    <font>
      <sz val="10.1"/>
      <color indexed="12"/>
      <name val="Calibri"/>
      <family val="0"/>
    </font>
    <font>
      <u val="single"/>
      <sz val="11"/>
      <color indexed="61"/>
      <name val="Calibri"/>
      <family val="0"/>
    </font>
  </fonts>
  <fills count="1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/>
      <top style="thin">
        <color indexed="9"/>
      </top>
      <bottom style="thin">
        <color indexed="9"/>
      </bottom>
    </border>
    <border>
      <left/>
      <right/>
      <top/>
      <bottom style="thin"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/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/>
    </border>
    <border>
      <left/>
      <right style="thin"/>
      <top style="thin">
        <color indexed="9"/>
      </top>
      <bottom style="thin">
        <color indexed="9"/>
      </bottom>
    </border>
    <border>
      <left/>
      <right style="thin"/>
      <top style="thin"/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9"/>
      </left>
      <right>
        <color indexed="9"/>
      </right>
      <top style="thin"/>
      <bottom>
        <color indexed="9"/>
      </bottom>
    </border>
    <border>
      <left>
        <color indexed="9"/>
      </left>
      <right>
        <color indexed="9"/>
      </right>
      <top style="thin"/>
      <bottom>
        <color indexed="9"/>
      </bottom>
    </border>
    <border>
      <left>
        <color indexed="9"/>
      </left>
      <right style="thin">
        <color indexed="9"/>
      </right>
      <top style="thin"/>
      <bottom>
        <color indexed="9"/>
      </bottom>
    </border>
    <border>
      <left style="thin">
        <color indexed="9"/>
      </left>
      <right>
        <color indexed="9"/>
      </right>
      <top>
        <color indexed="9"/>
      </top>
      <bottom style="thin"/>
    </border>
    <border>
      <left>
        <color indexed="9"/>
      </left>
      <right>
        <color indexed="9"/>
      </right>
      <top>
        <color indexed="9"/>
      </top>
      <bottom style="thin"/>
    </border>
    <border>
      <left>
        <color indexed="9"/>
      </left>
      <right style="thin">
        <color indexed="9"/>
      </right>
      <top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34"/>
      </bottom>
    </border>
    <border>
      <left/>
      <right/>
      <top style="thin">
        <color indexed="34"/>
      </top>
      <bottom style="thin">
        <color indexed="34"/>
      </bottom>
    </border>
    <border>
      <left/>
      <right/>
      <top style="thin">
        <color indexed="34"/>
      </top>
      <bottom style="thin"/>
    </border>
    <border>
      <left/>
      <right/>
      <top style="thin"/>
      <bottom style="thin">
        <color indexed="34"/>
      </bottom>
    </border>
    <border>
      <left/>
      <right/>
      <top style="thin">
        <color indexed="34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0"/>
      </bottom>
    </border>
    <border>
      <left/>
      <right/>
      <top style="thin">
        <color indexed="40"/>
      </top>
      <bottom/>
    </border>
    <border>
      <left style="thin"/>
      <right>
        <color indexed="9"/>
      </right>
      <top style="thin">
        <color indexed="9"/>
      </top>
      <bottom>
        <color indexed="9"/>
      </bottom>
    </border>
    <border>
      <left>
        <color indexed="9"/>
      </left>
      <right>
        <color indexed="9"/>
      </right>
      <top style="thin">
        <color indexed="9"/>
      </top>
      <bottom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>
        <color indexed="9"/>
      </bottom>
    </border>
    <border>
      <left style="thin"/>
      <right>
        <color indexed="9"/>
      </right>
      <top>
        <color indexed="9"/>
      </top>
      <bottom>
        <color indexed="9"/>
      </bottom>
    </border>
    <border>
      <left>
        <color indexed="9"/>
      </left>
      <right style="thin">
        <color indexed="9"/>
      </right>
      <top>
        <color indexed="9"/>
      </top>
      <bottom>
        <color indexed="9"/>
      </bottom>
    </border>
    <border>
      <left style="thin">
        <color indexed="9"/>
      </left>
      <right>
        <color indexed="9"/>
      </right>
      <top style="thin"/>
      <bottom style="thin"/>
    </border>
    <border>
      <left>
        <color indexed="9"/>
      </left>
      <right>
        <color indexed="9"/>
      </right>
      <top style="thin"/>
      <bottom style="thin"/>
    </border>
    <border>
      <left style="thin"/>
      <right>
        <color indexed="9"/>
      </right>
      <top>
        <color indexed="9"/>
      </top>
      <bottom style="thin"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>
        <color indexed="9"/>
      </top>
      <bottom style="thin">
        <color indexed="9"/>
      </bottom>
    </border>
  </borders>
  <cellStyleXfs count="22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1" fillId="2" borderId="1" xfId="0" applyNumberFormat="1" applyFont="1" applyFill="1" applyBorder="1" applyAlignment="1">
      <alignment wrapText="1"/>
    </xf>
    <xf numFmtId="0" fontId="0" fillId="0" borderId="2" xfId="0" applyNumberFormat="1" applyFont="1" applyBorder="1" applyAlignment="1">
      <alignment/>
    </xf>
    <xf numFmtId="0" fontId="1" fillId="2" borderId="1" xfId="0" applyNumberFormat="1" applyFont="1" applyFill="1" applyBorder="1" applyAlignment="1">
      <alignment/>
    </xf>
    <xf numFmtId="0" fontId="0" fillId="0" borderId="3" xfId="0" applyNumberFormat="1" applyFont="1" applyBorder="1" applyAlignment="1">
      <alignment/>
    </xf>
    <xf numFmtId="0" fontId="1" fillId="2" borderId="4" xfId="0" applyNumberFormat="1" applyFont="1" applyFill="1" applyBorder="1" applyAlignment="1">
      <alignment/>
    </xf>
    <xf numFmtId="0" fontId="0" fillId="0" borderId="5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4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3" borderId="1" xfId="0" applyNumberFormat="1" applyFont="1" applyFill="1" applyBorder="1" applyAlignment="1">
      <alignment/>
    </xf>
    <xf numFmtId="0" fontId="0" fillId="0" borderId="6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3" borderId="8" xfId="0" applyNumberFormat="1" applyFont="1" applyFill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1" fillId="4" borderId="1" xfId="0" applyNumberFormat="1" applyFont="1" applyFill="1" applyBorder="1" applyAlignment="1">
      <alignment/>
    </xf>
    <xf numFmtId="0" fontId="0" fillId="0" borderId="14" xfId="0" applyNumberFormat="1" applyFont="1" applyBorder="1" applyAlignment="1">
      <alignment/>
    </xf>
    <xf numFmtId="165" fontId="0" fillId="3" borderId="1" xfId="0" applyNumberFormat="1" applyFont="1" applyFill="1" applyBorder="1" applyAlignment="1">
      <alignment/>
    </xf>
    <xf numFmtId="0" fontId="0" fillId="0" borderId="1" xfId="0" applyNumberFormat="1" applyFont="1" applyBorder="1" applyAlignment="1">
      <alignment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6" xfId="0" applyNumberFormat="1" applyFont="1" applyBorder="1" applyAlignment="1">
      <alignment/>
    </xf>
    <xf numFmtId="0" fontId="0" fillId="5" borderId="1" xfId="0" applyNumberFormat="1" applyFont="1" applyFill="1" applyBorder="1" applyAlignment="1">
      <alignment/>
    </xf>
    <xf numFmtId="0" fontId="0" fillId="6" borderId="1" xfId="0" applyNumberFormat="1" applyFont="1" applyFill="1" applyBorder="1" applyAlignment="1">
      <alignment/>
    </xf>
    <xf numFmtId="0" fontId="0" fillId="6" borderId="1" xfId="0" applyNumberFormat="1" applyFont="1" applyFill="1" applyBorder="1" applyAlignment="1">
      <alignment wrapText="1"/>
    </xf>
    <xf numFmtId="0" fontId="0" fillId="7" borderId="1" xfId="0" applyNumberFormat="1" applyFont="1" applyFill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" fillId="8" borderId="1" xfId="0" applyNumberFormat="1" applyFont="1" applyFill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5" borderId="18" xfId="0" applyNumberFormat="1" applyFont="1" applyFill="1" applyBorder="1" applyAlignment="1">
      <alignment/>
    </xf>
    <xf numFmtId="0" fontId="0" fillId="5" borderId="19" xfId="0" applyNumberFormat="1" applyFont="1" applyFill="1" applyBorder="1" applyAlignment="1">
      <alignment/>
    </xf>
    <xf numFmtId="0" fontId="0" fillId="5" borderId="18" xfId="0" applyNumberFormat="1" applyFont="1" applyFill="1" applyBorder="1" applyAlignment="1">
      <alignment horizontal="left"/>
    </xf>
    <xf numFmtId="0" fontId="1" fillId="2" borderId="20" xfId="0" applyNumberFormat="1" applyFont="1" applyFill="1" applyBorder="1" applyAlignment="1">
      <alignment/>
    </xf>
    <xf numFmtId="0" fontId="1" fillId="2" borderId="21" xfId="0" applyNumberFormat="1" applyFont="1" applyFill="1" applyBorder="1" applyAlignment="1">
      <alignment/>
    </xf>
    <xf numFmtId="0" fontId="0" fillId="0" borderId="22" xfId="0" applyNumberFormat="1" applyFont="1" applyBorder="1" applyAlignment="1">
      <alignment/>
    </xf>
    <xf numFmtId="0" fontId="1" fillId="8" borderId="0" xfId="0" applyNumberFormat="1" applyFont="1" applyFill="1" applyBorder="1" applyAlignment="1">
      <alignment wrapText="1"/>
    </xf>
    <xf numFmtId="0" fontId="0" fillId="0" borderId="23" xfId="0" applyNumberFormat="1" applyFont="1" applyBorder="1" applyAlignment="1">
      <alignment/>
    </xf>
    <xf numFmtId="168" fontId="0" fillId="3" borderId="1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168" fontId="0" fillId="0" borderId="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9" borderId="4" xfId="0" applyNumberFormat="1" applyFont="1" applyFill="1" applyBorder="1" applyAlignment="1">
      <alignment/>
    </xf>
    <xf numFmtId="0" fontId="0" fillId="0" borderId="24" xfId="0" applyNumberFormat="1" applyFont="1" applyBorder="1" applyAlignment="1">
      <alignment/>
    </xf>
    <xf numFmtId="0" fontId="6" fillId="0" borderId="1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5" fillId="2" borderId="1" xfId="0" applyNumberFormat="1" applyFont="1" applyFill="1" applyBorder="1" applyAlignment="1">
      <alignment/>
    </xf>
    <xf numFmtId="0" fontId="0" fillId="0" borderId="26" xfId="0" applyNumberFormat="1" applyFont="1" applyBorder="1" applyAlignment="1">
      <alignment/>
    </xf>
    <xf numFmtId="9" fontId="0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69" fontId="1" fillId="2" borderId="1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39" fontId="0" fillId="0" borderId="1" xfId="0" applyNumberFormat="1" applyFont="1" applyBorder="1" applyAlignment="1">
      <alignment/>
    </xf>
    <xf numFmtId="170" fontId="0" fillId="0" borderId="1" xfId="0" applyNumberFormat="1" applyFont="1" applyBorder="1" applyAlignment="1">
      <alignment/>
    </xf>
    <xf numFmtId="171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9" fontId="0" fillId="3" borderId="1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7" fillId="10" borderId="18" xfId="0" applyNumberFormat="1" applyFont="1" applyFill="1" applyBorder="1" applyAlignment="1">
      <alignment/>
    </xf>
    <xf numFmtId="0" fontId="7" fillId="10" borderId="19" xfId="0" applyNumberFormat="1" applyFont="1" applyFill="1" applyBorder="1" applyAlignment="1">
      <alignment/>
    </xf>
    <xf numFmtId="0" fontId="7" fillId="10" borderId="27" xfId="0" applyNumberFormat="1" applyFont="1" applyFill="1" applyBorder="1" applyAlignment="1">
      <alignment/>
    </xf>
    <xf numFmtId="0" fontId="0" fillId="0" borderId="28" xfId="0" applyNumberFormat="1" applyFont="1" applyBorder="1" applyAlignment="1">
      <alignment/>
    </xf>
    <xf numFmtId="0" fontId="0" fillId="0" borderId="29" xfId="0" applyNumberFormat="1" applyFont="1" applyBorder="1" applyAlignment="1">
      <alignment/>
    </xf>
    <xf numFmtId="0" fontId="0" fillId="0" borderId="30" xfId="0" applyNumberFormat="1" applyFont="1" applyBorder="1" applyAlignment="1">
      <alignment/>
    </xf>
    <xf numFmtId="0" fontId="0" fillId="0" borderId="3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11" borderId="1" xfId="0" applyNumberFormat="1" applyFont="1" applyFill="1" applyBorder="1" applyAlignment="1">
      <alignment/>
    </xf>
    <xf numFmtId="0" fontId="1" fillId="3" borderId="32" xfId="0" applyNumberFormat="1" applyFont="1" applyFill="1" applyBorder="1" applyAlignment="1">
      <alignment/>
    </xf>
    <xf numFmtId="15" fontId="0" fillId="0" borderId="1" xfId="0" applyNumberFormat="1" applyFont="1" applyBorder="1" applyAlignment="1">
      <alignment/>
    </xf>
    <xf numFmtId="0" fontId="1" fillId="3" borderId="33" xfId="0" applyNumberFormat="1" applyFont="1" applyFill="1" applyBorder="1" applyAlignment="1">
      <alignment/>
    </xf>
    <xf numFmtId="0" fontId="1" fillId="3" borderId="34" xfId="0" applyNumberFormat="1" applyFont="1" applyFill="1" applyBorder="1" applyAlignment="1">
      <alignment/>
    </xf>
    <xf numFmtId="15" fontId="0" fillId="10" borderId="1" xfId="0" applyNumberFormat="1" applyFont="1" applyFill="1" applyBorder="1" applyAlignment="1">
      <alignment/>
    </xf>
    <xf numFmtId="0" fontId="0" fillId="10" borderId="1" xfId="0" applyNumberFormat="1" applyFont="1" applyFill="1" applyBorder="1" applyAlignment="1">
      <alignment/>
    </xf>
    <xf numFmtId="164" fontId="0" fillId="10" borderId="1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35" xfId="0" applyNumberFormat="1" applyFont="1" applyBorder="1" applyAlignment="1">
      <alignment/>
    </xf>
    <xf numFmtId="0" fontId="0" fillId="0" borderId="36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0" fontId="0" fillId="0" borderId="38" xfId="0" applyNumberFormat="1" applyFont="1" applyBorder="1" applyAlignment="1">
      <alignment/>
    </xf>
    <xf numFmtId="0" fontId="0" fillId="0" borderId="39" xfId="0" applyNumberFormat="1" applyFont="1" applyBorder="1" applyAlignment="1">
      <alignment/>
    </xf>
    <xf numFmtId="0" fontId="0" fillId="0" borderId="40" xfId="0" applyNumberFormat="1" applyFont="1" applyBorder="1" applyAlignment="1">
      <alignment/>
    </xf>
    <xf numFmtId="0" fontId="1" fillId="3" borderId="1" xfId="0" applyNumberFormat="1" applyFon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41" xfId="0" applyNumberFormat="1" applyFont="1" applyBorder="1" applyAlignment="1">
      <alignment/>
    </xf>
    <xf numFmtId="0" fontId="9" fillId="12" borderId="42" xfId="0" applyNumberFormat="1" applyFont="1" applyFill="1" applyBorder="1" applyAlignment="1">
      <alignment/>
    </xf>
    <xf numFmtId="0" fontId="8" fillId="13" borderId="42" xfId="0" applyNumberFormat="1" applyFont="1" applyFill="1" applyBorder="1" applyAlignment="1">
      <alignment/>
    </xf>
    <xf numFmtId="0" fontId="9" fillId="12" borderId="43" xfId="0" applyNumberFormat="1" applyFont="1" applyFill="1" applyBorder="1" applyAlignment="1">
      <alignment/>
    </xf>
    <xf numFmtId="0" fontId="1" fillId="13" borderId="42" xfId="0" applyNumberFormat="1" applyFont="1" applyFill="1" applyBorder="1" applyAlignment="1">
      <alignment/>
    </xf>
    <xf numFmtId="170" fontId="1" fillId="13" borderId="44" xfId="0" applyNumberFormat="1" applyFont="1" applyFill="1" applyBorder="1" applyAlignment="1">
      <alignment/>
    </xf>
    <xf numFmtId="170" fontId="1" fillId="13" borderId="42" xfId="0" applyNumberFormat="1" applyFont="1" applyFill="1" applyBorder="1" applyAlignment="1">
      <alignment/>
    </xf>
    <xf numFmtId="0" fontId="1" fillId="13" borderId="45" xfId="0" applyNumberFormat="1" applyFont="1" applyFill="1" applyBorder="1" applyAlignment="1">
      <alignment/>
    </xf>
    <xf numFmtId="170" fontId="1" fillId="13" borderId="45" xfId="0" applyNumberFormat="1" applyFont="1" applyFill="1" applyBorder="1" applyAlignment="1">
      <alignment/>
    </xf>
    <xf numFmtId="0" fontId="0" fillId="0" borderId="46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47" xfId="0" applyNumberFormat="1" applyFont="1" applyBorder="1" applyAlignment="1">
      <alignment/>
    </xf>
    <xf numFmtId="0" fontId="8" fillId="7" borderId="48" xfId="0" applyNumberFormat="1" applyFont="1" applyFill="1" applyBorder="1" applyAlignment="1">
      <alignment/>
    </xf>
    <xf numFmtId="170" fontId="0" fillId="0" borderId="46" xfId="0" applyNumberFormat="1" applyFont="1" applyBorder="1" applyAlignment="1">
      <alignment/>
    </xf>
    <xf numFmtId="170" fontId="0" fillId="0" borderId="11" xfId="0" applyNumberFormat="1" applyFont="1" applyBorder="1" applyAlignment="1">
      <alignment/>
    </xf>
    <xf numFmtId="170" fontId="0" fillId="0" borderId="15" xfId="0" applyNumberFormat="1" applyFont="1" applyBorder="1" applyAlignment="1">
      <alignment/>
    </xf>
    <xf numFmtId="0" fontId="0" fillId="14" borderId="0" xfId="0" applyNumberFormat="1" applyFont="1" applyFill="1" applyBorder="1" applyAlignment="1">
      <alignment/>
    </xf>
    <xf numFmtId="170" fontId="0" fillId="14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8" fillId="7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49" xfId="0" applyNumberFormat="1" applyFont="1" applyBorder="1" applyAlignment="1">
      <alignment/>
    </xf>
    <xf numFmtId="0" fontId="0" fillId="0" borderId="50" xfId="0" applyNumberFormat="1" applyFont="1" applyBorder="1" applyAlignment="1">
      <alignment/>
    </xf>
    <xf numFmtId="0" fontId="0" fillId="0" borderId="51" xfId="0" applyNumberFormat="1" applyFont="1" applyBorder="1" applyAlignment="1">
      <alignment/>
    </xf>
    <xf numFmtId="0" fontId="0" fillId="0" borderId="52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53" xfId="0" applyNumberFormat="1" applyFont="1" applyBorder="1" applyAlignment="1">
      <alignment/>
    </xf>
    <xf numFmtId="0" fontId="0" fillId="0" borderId="54" xfId="0" applyNumberFormat="1" applyFont="1" applyBorder="1" applyAlignment="1">
      <alignment/>
    </xf>
    <xf numFmtId="0" fontId="0" fillId="0" borderId="55" xfId="0" applyNumberFormat="1" applyFont="1" applyBorder="1" applyAlignment="1">
      <alignment/>
    </xf>
    <xf numFmtId="0" fontId="0" fillId="0" borderId="56" xfId="0" applyNumberFormat="1" applyFont="1" applyBorder="1" applyAlignment="1">
      <alignment/>
    </xf>
    <xf numFmtId="0" fontId="0" fillId="0" borderId="57" xfId="0" applyNumberFormat="1" applyFont="1" applyBorder="1" applyAlignment="1">
      <alignment/>
    </xf>
    <xf numFmtId="0" fontId="0" fillId="0" borderId="5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/>
    </xf>
    <xf numFmtId="0" fontId="6" fillId="0" borderId="1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2" borderId="4" xfId="0" applyNumberFormat="1" applyFont="1" applyFill="1" applyBorder="1" applyAlignment="1">
      <alignment wrapText="1"/>
    </xf>
    <xf numFmtId="176" fontId="0" fillId="0" borderId="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0" fontId="0" fillId="3" borderId="1" xfId="0" applyNumberFormat="1" applyFont="1" applyFill="1" applyBorder="1" applyAlignment="1">
      <alignment/>
    </xf>
    <xf numFmtId="178" fontId="0" fillId="3" borderId="1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4" fillId="8" borderId="1" xfId="0" applyNumberFormat="1" applyFont="1" applyFill="1" applyBorder="1" applyAlignment="1">
      <alignment horizontal="center" wrapText="1"/>
    </xf>
    <xf numFmtId="0" fontId="4" fillId="8" borderId="1" xfId="0" applyNumberFormat="1" applyFont="1" applyFill="1" applyBorder="1" applyAlignment="1">
      <alignment horizontal="center" wrapText="1"/>
    </xf>
    <xf numFmtId="0" fontId="0" fillId="5" borderId="1" xfId="0" applyNumberFormat="1" applyFont="1" applyFill="1" applyBorder="1" applyAlignment="1">
      <alignment horizontal="center" wrapText="1"/>
    </xf>
    <xf numFmtId="0" fontId="5" fillId="2" borderId="4" xfId="0" applyNumberFormat="1" applyFont="1" applyFill="1" applyBorder="1" applyAlignment="1">
      <alignment horizontal="center" wrapText="1"/>
    </xf>
    <xf numFmtId="0" fontId="1" fillId="9" borderId="4" xfId="0" applyNumberFormat="1" applyFont="1" applyFill="1" applyBorder="1" applyAlignment="1">
      <alignment horizontal="center" wrapText="1"/>
    </xf>
    <xf numFmtId="0" fontId="0" fillId="10" borderId="1" xfId="0" applyNumberFormat="1" applyFont="1" applyFill="1" applyBorder="1" applyAlignment="1">
      <alignment horizontal="center" wrapText="1"/>
    </xf>
    <xf numFmtId="0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2060"/>
      <rgbColor rgb="00C0C0C0"/>
      <rgbColor rgb="00CCFFCC"/>
      <rgbColor rgb="000070C0"/>
      <rgbColor rgb="00000000"/>
      <rgbColor rgb="00FFFFFF"/>
      <rgbColor rgb="00CCCCCC"/>
      <rgbColor rgb="00293558"/>
      <rgbColor rgb="004B5C8A"/>
      <rgbColor rgb="004F81BD"/>
      <rgbColor rgb="00C0504D"/>
      <rgbColor rgb="009BBB59"/>
      <rgbColor rgb="008064A2"/>
      <rgbColor rgb="004BACC6"/>
      <rgbColor rgb="00F79646"/>
      <rgbColor rgb="00000080"/>
      <rgbColor rgb="005D9548"/>
      <rgbColor rgb="00E7A03C"/>
      <rgbColor rgb="00BC2C2F"/>
      <rgbColor rgb="006F3C78"/>
      <rgbColor rgb="007C7F7E"/>
      <rgbColor rgb="00FFFF99"/>
      <rgbColor rgb="00FBD4B4"/>
      <rgbColor rgb="00DBE5F1"/>
      <rgbColor rgb="000033CC"/>
      <rgbColor rgb="00CCCCFF"/>
      <rgbColor rgb="007F7F7F"/>
      <rgbColor rgb="00A5A5A5"/>
      <rgbColor rgb="00FF00FF"/>
      <rgbColor rgb="00FFFF00"/>
      <rgbColor rgb="0000FFFF"/>
      <rgbColor rgb="00800080"/>
      <rgbColor rgb="0095B3D7"/>
      <rgbColor rgb="00D8D8D8"/>
      <rgbColor rgb="00AAAAAA"/>
      <rgbColor rgb="009999FF"/>
      <rgbColor rgb="0099336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Frequency (Count)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55475"/>
          <c:w val="0.61775"/>
          <c:h val="0.4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'Intro - Table 1'!$F$11</c:f>
              <c:strCache>
                <c:ptCount val="1"/>
                <c:pt idx="0">
                  <c:v>Frequency (Count)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'Intro - Table 1'!$E$12:$E$14</c:f>
              <c:strCache/>
            </c:strRef>
          </c:cat>
          <c:val>
            <c:numRef>
              <c:f>'Intro - Table 1'!$F$12:$F$14</c:f>
              <c:numCache/>
            </c:numRef>
          </c:val>
        </c:ser>
        <c:axId val="45509434"/>
        <c:axId val="15369755"/>
      </c:barChart>
      <c:catAx>
        <c:axId val="45509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15369755"/>
        <c:crosses val="autoZero"/>
        <c:auto val="1"/>
        <c:lblOffset val="100"/>
        <c:tickLblSkip val="1"/>
        <c:noMultiLvlLbl val="0"/>
      </c:catAx>
      <c:valAx>
        <c:axId val="15369755"/>
        <c:scaling>
          <c:orientation val="minMax"/>
          <c:max val="5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&quot;&quot;#.00&quot;&quot;" sourceLinked="0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5509434"/>
        <c:crossesAt val="1"/>
        <c:crossBetween val="between"/>
        <c:dispUnits/>
        <c:majorUnit val="1.2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725"/>
          <c:y val="0.622"/>
          <c:w val="0.32675"/>
          <c:h val="0.1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Sales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46375"/>
          <c:w val="1"/>
          <c:h val="0.53625"/>
        </c:manualLayout>
      </c:layout>
      <c:lineChart>
        <c:grouping val="standard"/>
        <c:varyColors val="0"/>
        <c:ser>
          <c:idx val="0"/>
          <c:order val="0"/>
          <c:tx>
            <c:strRef>
              <c:f>'Charts(4) - Table 1'!$E$3</c:f>
              <c:strCache>
                <c:ptCount val="1"/>
                <c:pt idx="0">
                  <c:v>Sales</c:v>
                </c:pt>
              </c:strCache>
            </c:strRef>
          </c:tx>
          <c:spPr>
            <a:ln w="1270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'Charts(4) - Table 1'!$D$4:$D$16</c:f>
              <c:num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'Charts(4) - Table 1'!$E$4:$E$16</c:f>
              <c:numCache>
                <c:ptCount val="13"/>
                <c:pt idx="0">
                  <c:v>91163</c:v>
                </c:pt>
                <c:pt idx="1">
                  <c:v>134599</c:v>
                </c:pt>
                <c:pt idx="2">
                  <c:v>148414</c:v>
                </c:pt>
                <c:pt idx="3">
                  <c:v>138115</c:v>
                </c:pt>
                <c:pt idx="4">
                  <c:v>199845</c:v>
                </c:pt>
                <c:pt idx="5">
                  <c:v>199185</c:v>
                </c:pt>
                <c:pt idx="6">
                  <c:v>122919</c:v>
                </c:pt>
                <c:pt idx="7">
                  <c:v>180820</c:v>
                </c:pt>
                <c:pt idx="8">
                  <c:v>162194</c:v>
                </c:pt>
                <c:pt idx="9">
                  <c:v>249388</c:v>
                </c:pt>
                <c:pt idx="10">
                  <c:v>196892</c:v>
                </c:pt>
                <c:pt idx="11">
                  <c:v>209926</c:v>
                </c:pt>
                <c:pt idx="12">
                  <c:v>355488</c:v>
                </c:pt>
              </c:numCache>
            </c:numRef>
          </c:val>
          <c:smooth val="0"/>
        </c:ser>
        <c:marker val="1"/>
        <c:axId val="15323082"/>
        <c:axId val="12633515"/>
      </c:lineChart>
      <c:catAx>
        <c:axId val="15323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633515"/>
        <c:crosses val="autoZero"/>
        <c:auto val="1"/>
        <c:lblOffset val="100"/>
        <c:tickLblSkip val="2"/>
        <c:noMultiLvlLbl val="0"/>
      </c:catAx>
      <c:valAx>
        <c:axId val="12633515"/>
        <c:scaling>
          <c:orientation val="minMax"/>
          <c:max val="400000"/>
          <c:min val="775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\$##,#00&quot;&quot;" sourceLinked="0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15323082"/>
        <c:crossesAt val="1"/>
        <c:crossBetween val="midCat"/>
        <c:dispUnits/>
        <c:majorUnit val="8062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Hour Spent Studying Per Week For One Statistics Class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443"/>
          <c:w val="0.9175"/>
          <c:h val="0.4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'Charts(4) - Table 1'!$H$3</c:f>
              <c:strCache>
                <c:ptCount val="1"/>
                <c:pt idx="0">
                  <c:v>Test Score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xVal>
            <c:numRef>
              <c:f>'Charts(4) - Table 1'!$G$4:$G$30</c:f>
              <c:numCache>
                <c:ptCount val="27"/>
                <c:pt idx="0">
                  <c:v>7</c:v>
                </c:pt>
                <c:pt idx="1">
                  <c:v>20</c:v>
                </c:pt>
                <c:pt idx="2">
                  <c:v>13</c:v>
                </c:pt>
                <c:pt idx="3">
                  <c:v>9</c:v>
                </c:pt>
                <c:pt idx="4">
                  <c:v>5</c:v>
                </c:pt>
                <c:pt idx="5">
                  <c:v>15</c:v>
                </c:pt>
                <c:pt idx="6">
                  <c:v>22</c:v>
                </c:pt>
                <c:pt idx="7">
                  <c:v>14</c:v>
                </c:pt>
                <c:pt idx="8">
                  <c:v>25</c:v>
                </c:pt>
                <c:pt idx="9">
                  <c:v>2</c:v>
                </c:pt>
                <c:pt idx="10">
                  <c:v>8</c:v>
                </c:pt>
                <c:pt idx="11">
                  <c:v>6</c:v>
                </c:pt>
                <c:pt idx="12">
                  <c:v>10</c:v>
                </c:pt>
                <c:pt idx="13">
                  <c:v>16</c:v>
                </c:pt>
                <c:pt idx="14">
                  <c:v>3</c:v>
                </c:pt>
                <c:pt idx="15">
                  <c:v>24</c:v>
                </c:pt>
                <c:pt idx="16">
                  <c:v>8</c:v>
                </c:pt>
                <c:pt idx="17">
                  <c:v>40</c:v>
                </c:pt>
                <c:pt idx="18">
                  <c:v>15</c:v>
                </c:pt>
                <c:pt idx="19">
                  <c:v>25</c:v>
                </c:pt>
                <c:pt idx="20">
                  <c:v>21</c:v>
                </c:pt>
                <c:pt idx="21">
                  <c:v>7</c:v>
                </c:pt>
                <c:pt idx="22">
                  <c:v>9</c:v>
                </c:pt>
                <c:pt idx="23">
                  <c:v>11</c:v>
                </c:pt>
                <c:pt idx="24">
                  <c:v>14</c:v>
                </c:pt>
                <c:pt idx="25">
                  <c:v>4</c:v>
                </c:pt>
                <c:pt idx="26">
                  <c:v>8</c:v>
                </c:pt>
              </c:numCache>
            </c:numRef>
          </c:xVal>
          <c:yVal>
            <c:numRef>
              <c:f>'Charts(4) - Table 1'!$H$4:$H$30</c:f>
              <c:numCache>
                <c:ptCount val="27"/>
                <c:pt idx="0">
                  <c:v>83</c:v>
                </c:pt>
                <c:pt idx="1">
                  <c:v>100</c:v>
                </c:pt>
                <c:pt idx="2">
                  <c:v>92</c:v>
                </c:pt>
                <c:pt idx="3">
                  <c:v>90</c:v>
                </c:pt>
                <c:pt idx="4">
                  <c:v>75</c:v>
                </c:pt>
                <c:pt idx="5">
                  <c:v>95</c:v>
                </c:pt>
                <c:pt idx="6">
                  <c:v>105</c:v>
                </c:pt>
                <c:pt idx="7">
                  <c:v>93</c:v>
                </c:pt>
                <c:pt idx="8">
                  <c:v>110</c:v>
                </c:pt>
                <c:pt idx="9">
                  <c:v>51</c:v>
                </c:pt>
                <c:pt idx="10">
                  <c:v>82</c:v>
                </c:pt>
                <c:pt idx="11">
                  <c:v>69</c:v>
                </c:pt>
                <c:pt idx="12">
                  <c:v>81</c:v>
                </c:pt>
                <c:pt idx="13">
                  <c:v>94</c:v>
                </c:pt>
                <c:pt idx="14">
                  <c:v>35</c:v>
                </c:pt>
                <c:pt idx="15">
                  <c:v>103</c:v>
                </c:pt>
                <c:pt idx="16">
                  <c:v>84</c:v>
                </c:pt>
                <c:pt idx="17">
                  <c:v>108</c:v>
                </c:pt>
                <c:pt idx="18">
                  <c:v>89</c:v>
                </c:pt>
                <c:pt idx="19">
                  <c:v>96</c:v>
                </c:pt>
                <c:pt idx="20">
                  <c:v>91</c:v>
                </c:pt>
                <c:pt idx="21">
                  <c:v>80</c:v>
                </c:pt>
                <c:pt idx="22">
                  <c:v>78</c:v>
                </c:pt>
                <c:pt idx="23">
                  <c:v>80</c:v>
                </c:pt>
                <c:pt idx="24">
                  <c:v>91</c:v>
                </c:pt>
                <c:pt idx="25">
                  <c:v>71</c:v>
                </c:pt>
                <c:pt idx="26">
                  <c:v>80</c:v>
                </c:pt>
              </c:numCache>
            </c:numRef>
          </c:yVal>
          <c:smooth val="0"/>
        </c:ser>
        <c:axId val="15062460"/>
        <c:axId val="66971901"/>
      </c:scatterChart>
      <c:valAx>
        <c:axId val="15062460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Calibri"/>
                    <a:ea typeface="Calibri"/>
                    <a:cs typeface="Calibri"/>
                  </a:rPr>
                  <a:t>Hours Spent Studying</a:t>
                </a:r>
              </a:p>
            </c:rich>
          </c:tx>
          <c:layout>
            <c:manualLayout>
              <c:xMode val="factor"/>
              <c:yMode val="factor"/>
              <c:x val="-0.04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66971901"/>
        <c:crosses val="autoZero"/>
        <c:crossBetween val="midCat"/>
        <c:dispUnits/>
        <c:majorUnit val="10"/>
      </c:valAx>
      <c:valAx>
        <c:axId val="66971901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Calibri"/>
                    <a:ea typeface="Calibri"/>
                    <a:cs typeface="Calibri"/>
                  </a:rPr>
                  <a:t>Test Scores</a:t>
                </a:r>
              </a:p>
            </c:rich>
          </c:tx>
          <c:layout>
            <c:manualLayout>
              <c:xMode val="factor"/>
              <c:yMode val="factor"/>
              <c:x val="-0.04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&quot;&quot;#.0&quot;&quot;" sourceLinked="0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15062460"/>
        <c:crosses val="autoZero"/>
        <c:crossBetween val="midCat"/>
        <c:dispUnits/>
        <c:majorUnit val="27.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Frequency (Count)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55475"/>
          <c:w val="0.61775"/>
          <c:h val="0.4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'Intro - Table 1'!$F$11</c:f>
              <c:strCache>
                <c:ptCount val="1"/>
                <c:pt idx="0">
                  <c:v>Frequency (Count)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'Intro - Table 1'!$E$12:$E$14</c:f>
              <c:strCache>
                <c:ptCount val="3"/>
                <c:pt idx="0">
                  <c:v>Honda</c:v>
                </c:pt>
                <c:pt idx="1">
                  <c:v>Toyota</c:v>
                </c:pt>
                <c:pt idx="2">
                  <c:v>Ford</c:v>
                </c:pt>
              </c:strCache>
            </c:strRef>
          </c:cat>
          <c:val>
            <c:numRef>
              <c:f>'Intro - Table 1'!$F$12:$F$14</c:f>
              <c:numCache>
                <c:ptCount val="3"/>
                <c:pt idx="0">
                  <c:v>3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</c:ser>
        <c:axId val="14920492"/>
        <c:axId val="60015469"/>
      </c:barChart>
      <c:catAx>
        <c:axId val="14920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60015469"/>
        <c:crosses val="autoZero"/>
        <c:auto val="1"/>
        <c:lblOffset val="100"/>
        <c:tickLblSkip val="1"/>
        <c:noMultiLvlLbl val="0"/>
      </c:catAx>
      <c:valAx>
        <c:axId val="60015469"/>
        <c:scaling>
          <c:orientation val="minMax"/>
          <c:max val="5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&quot;&quot;#.00&quot;&quot;" sourceLinked="0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14920492"/>
        <c:crossesAt val="1"/>
        <c:crossBetween val="between"/>
        <c:dispUnits/>
        <c:majorUnit val="1.2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725"/>
          <c:y val="0.622"/>
          <c:w val="0.32675"/>
          <c:h val="0.1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0575"/>
          <c:h val="0.9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'PT(1an) - Table 1'!$B$3:$B$4</c:f>
              <c:strCache>
                <c:ptCount val="1"/>
                <c:pt idx="0">
                  <c:v>Customer Whole Foods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'PT(1an) - Table 1'!$A$5:$A$9</c:f>
              <c:strCache/>
            </c:strRef>
          </c:cat>
          <c:val>
            <c:numRef>
              <c:f>'PT(1an) - Table 1'!$B$5:$B$9</c:f>
              <c:numCache/>
            </c:numRef>
          </c:val>
        </c:ser>
        <c:ser>
          <c:idx val="1"/>
          <c:order val="1"/>
          <c:tx>
            <c:strRef>
              <c:f>'PT(1an) - Table 1'!$C$3:$C$4</c:f>
              <c:strCache>
                <c:ptCount val="1"/>
                <c:pt idx="0">
                  <c:v>Customer Safeway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'PT(1an) - Table 1'!$A$5:$A$9</c:f>
              <c:strCache/>
            </c:strRef>
          </c:cat>
          <c:val>
            <c:numRef>
              <c:f>'PT(1an) - Table 1'!$C$5:$C$9</c:f>
              <c:numCache/>
            </c:numRef>
          </c:val>
        </c:ser>
        <c:ser>
          <c:idx val="2"/>
          <c:order val="2"/>
          <c:tx>
            <c:strRef>
              <c:f>'PT(1an) - Table 1'!$D$3:$D$4</c:f>
              <c:strCache>
                <c:ptCount val="1"/>
                <c:pt idx="0">
                  <c:v>Customer PCC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'PT(1an) - Table 1'!$A$5:$A$9</c:f>
              <c:strCache/>
            </c:strRef>
          </c:cat>
          <c:val>
            <c:numRef>
              <c:f>'PT(1an) - Table 1'!$D$5:$D$9</c:f>
              <c:numCache/>
            </c:numRef>
          </c:val>
        </c:ser>
        <c:ser>
          <c:idx val="3"/>
          <c:order val="3"/>
          <c:tx>
            <c:strRef>
              <c:f>'PT(1an) - Table 1'!$E$3:$E$4</c:f>
              <c:strCache>
                <c:ptCount val="1"/>
                <c:pt idx="0">
                  <c:v>Customer Fred Myer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'PT(1an) - Table 1'!$A$5:$A$9</c:f>
              <c:strCache/>
            </c:strRef>
          </c:cat>
          <c:val>
            <c:numRef>
              <c:f>'PT(1an) - Table 1'!$E$5:$E$9</c:f>
              <c:numCache/>
            </c:numRef>
          </c:val>
        </c:ser>
        <c:ser>
          <c:idx val="4"/>
          <c:order val="4"/>
          <c:tx>
            <c:strRef>
              <c:f>'PT(1an) - Table 1'!$F$3:$F$4</c:f>
              <c:strCache>
                <c:ptCount val="1"/>
                <c:pt idx="0">
                  <c:v>Customer Coop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'PT(1an) - Table 1'!$A$5:$A$9</c:f>
              <c:strCache/>
            </c:strRef>
          </c:cat>
          <c:val>
            <c:numRef>
              <c:f>'PT(1an) - Table 1'!$F$5:$F$9</c:f>
              <c:numCache/>
            </c:numRef>
          </c:val>
        </c:ser>
        <c:axId val="55076830"/>
        <c:axId val="14410111"/>
      </c:barChart>
      <c:catAx>
        <c:axId val="55076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14410111"/>
        <c:crosses val="autoZero"/>
        <c:auto val="1"/>
        <c:lblOffset val="100"/>
        <c:tickLblSkip val="1"/>
        <c:noMultiLvlLbl val="0"/>
      </c:catAx>
      <c:valAx>
        <c:axId val="14410111"/>
        <c:scaling>
          <c:orientation val="minMax"/>
          <c:max val="13000"/>
          <c:min val="25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\$##,#00&quot;&quot;" sourceLinked="0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55076830"/>
        <c:crossesAt val="1"/>
        <c:crossBetween val="between"/>
        <c:dispUnits/>
        <c:majorUnit val="262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625"/>
          <c:y val="0.26675"/>
          <c:w val="0.26225"/>
          <c:h val="0.4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40325"/>
          <c:w val="0.84575"/>
          <c:h val="0.5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'PT(3an) - Table 1'!$B$3</c:f>
              <c:strCache>
                <c:ptCount val="1"/>
                <c:pt idx="0">
                  <c:v>Count of Phone Type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'PT(3an) - Table 1'!$A$4:$A$8</c:f>
              <c:strCache/>
            </c:strRef>
          </c:cat>
          <c:val>
            <c:numRef>
              <c:f>'PT(3an) - Table 1'!$B$4:$B$8</c:f>
              <c:numCache/>
            </c:numRef>
          </c:val>
        </c:ser>
        <c:axId val="35006800"/>
        <c:axId val="37611601"/>
      </c:barChart>
      <c:catAx>
        <c:axId val="35006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37611601"/>
        <c:crosses val="autoZero"/>
        <c:auto val="1"/>
        <c:lblOffset val="100"/>
        <c:tickLblSkip val="1"/>
        <c:noMultiLvlLbl val="0"/>
      </c:catAx>
      <c:valAx>
        <c:axId val="37611601"/>
        <c:scaling>
          <c:orientation val="minMax"/>
          <c:max val="300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&quot;&quot;#0&quot;&quot;" sourceLinked="0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35006800"/>
        <c:crossesAt val="1"/>
        <c:crossBetween val="between"/>
        <c:dispUnits/>
        <c:majorUnit val="7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15"/>
          <c:y val="0.5625"/>
          <c:w val="0.276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Sales 2010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9475"/>
          <c:w val="0.89125"/>
          <c:h val="0.805"/>
        </c:manualLayout>
      </c:layout>
      <c:pieChart>
        <c:varyColors val="0"/>
        <c:ser>
          <c:idx val="0"/>
          <c:order val="0"/>
          <c:tx>
            <c:strRef>
              <c:f>'Charts(3an) - Table 1'!$B$14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#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'Charts(3an) - Table 1'!$A$15:$A$18</c:f>
              <c:strCache/>
            </c:strRef>
          </c:cat>
          <c:val>
            <c:numRef>
              <c:f>'Charts(3an) - Table 1'!$B$15:$B$18</c:f>
              <c:numCache/>
            </c:numRef>
          </c:val>
        </c:ser>
        <c:firstSliceAng val="206"/>
      </c:pieChart>
      <c:spPr>
        <a:noFill/>
        <a:ln>
          <a:noFill/>
        </a:ln>
      </c:spPr>
    </c:plotArea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Sales 2010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40475"/>
          <c:w val="1"/>
          <c:h val="0.5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'Charts(3an) - Table 1'!$E$14</c:f>
              <c:strCache>
                <c:ptCount val="1"/>
                <c:pt idx="0">
                  <c:v>Sales 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.00&quot;&quot;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'Charts(3an) - Table 1'!$D$15:$D$18</c:f>
              <c:strCache/>
            </c:strRef>
          </c:cat>
          <c:val>
            <c:numRef>
              <c:f>'Charts(3an) - Table 1'!$E$15:$E$18</c:f>
              <c:numCache/>
            </c:numRef>
          </c:val>
        </c:ser>
        <c:axId val="31029122"/>
        <c:axId val="44031971"/>
      </c:barChart>
      <c:catAx>
        <c:axId val="31029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4031971"/>
        <c:crosses val="autoZero"/>
        <c:auto val="1"/>
        <c:lblOffset val="100"/>
        <c:tickLblSkip val="1"/>
        <c:noMultiLvlLbl val="0"/>
      </c:catAx>
      <c:valAx>
        <c:axId val="44031971"/>
        <c:scaling>
          <c:orientation val="minMax"/>
          <c:max val="1000000"/>
          <c:min val="17500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029122"/>
        <c:crossesAt val="1"/>
        <c:crossBetween val="between"/>
        <c:dispUnits/>
        <c:majorUnit val="206250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Sales 2010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40325"/>
          <c:w val="1"/>
          <c:h val="0.59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'Charts(3an) - Table 1'!$E$14</c:f>
              <c:strCache>
                <c:ptCount val="1"/>
                <c:pt idx="0">
                  <c:v>Sales 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.00&quot;&quot;" sourceLinked="0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'Charts(3an) - Table 1'!$D$15:$D$18</c:f>
              <c:strCache/>
            </c:strRef>
          </c:cat>
          <c:val>
            <c:numRef>
              <c:f>'Charts(3an) - Table 1'!$E$15:$E$18</c:f>
              <c:numCache/>
            </c:numRef>
          </c:val>
        </c:ser>
        <c:axId val="10082932"/>
        <c:axId val="24301621"/>
      </c:barChart>
      <c:catAx>
        <c:axId val="100829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4301621"/>
        <c:crosses val="autoZero"/>
        <c:auto val="1"/>
        <c:lblOffset val="100"/>
        <c:tickLblSkip val="1"/>
        <c:noMultiLvlLbl val="0"/>
      </c:catAx>
      <c:valAx>
        <c:axId val="24301621"/>
        <c:scaling>
          <c:orientation val="minMax"/>
          <c:max val="1000000"/>
          <c:min val="175000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10082932"/>
        <c:crossesAt val="1"/>
        <c:crossBetween val="between"/>
        <c:dispUnits/>
        <c:majorUnit val="206250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875"/>
          <c:w val="1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'Charts(3an) - Table 1'!$B$21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'Charts(3an) - Table 1'!$A$22:$A$25</c:f>
              <c:strCache/>
            </c:strRef>
          </c:cat>
          <c:val>
            <c:numRef>
              <c:f>'Charts(3an) - Table 1'!$B$22:$B$25</c:f>
              <c:numCache/>
            </c:numRef>
          </c:val>
        </c:ser>
        <c:ser>
          <c:idx val="1"/>
          <c:order val="1"/>
          <c:tx>
            <c:strRef>
              <c:f>'Charts(3an) - Table 1'!$C$21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'Charts(3an) - Table 1'!$A$22:$A$25</c:f>
              <c:strCache/>
            </c:strRef>
          </c:cat>
          <c:val>
            <c:numRef>
              <c:f>'Charts(3an) - Table 1'!$C$22:$C$25</c:f>
              <c:numCache/>
            </c:numRef>
          </c:val>
        </c:ser>
        <c:axId val="49928742"/>
        <c:axId val="30589255"/>
      </c:barChart>
      <c:catAx>
        <c:axId val="49928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30589255"/>
        <c:crosses val="autoZero"/>
        <c:auto val="1"/>
        <c:lblOffset val="100"/>
        <c:tickLblSkip val="1"/>
        <c:noMultiLvlLbl val="0"/>
      </c:catAx>
      <c:valAx>
        <c:axId val="30589255"/>
        <c:scaling>
          <c:orientation val="minMax"/>
          <c:max val="800000"/>
          <c:min val="150000"/>
        </c:scaling>
        <c:axPos val="l"/>
        <c:delete val="0"/>
        <c:numFmt formatCode="\$##,#00&quot;&quot;" sourceLinked="0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9928742"/>
        <c:crossesAt val="1"/>
        <c:crossBetween val="between"/>
        <c:dispUnits/>
        <c:majorUnit val="16250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91"/>
          <c:y val="0"/>
          <c:w val="0.33125"/>
          <c:h val="0.0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Sales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525"/>
          <c:w val="1"/>
          <c:h val="0.475"/>
        </c:manualLayout>
      </c:layout>
      <c:lineChart>
        <c:grouping val="standard"/>
        <c:varyColors val="0"/>
        <c:ser>
          <c:idx val="0"/>
          <c:order val="0"/>
          <c:tx>
            <c:strRef>
              <c:f>'Charts(4) - Table 1'!$B$3</c:f>
              <c:strCache>
                <c:ptCount val="1"/>
                <c:pt idx="0">
                  <c:v>Sales</c:v>
                </c:pt>
              </c:strCache>
            </c:strRef>
          </c:tx>
          <c:spPr>
            <a:ln w="1270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\$##,#00&quot;&quot;" sourceLinked="0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'Charts(4) - Table 1'!$A$4:$A$7</c:f>
              <c:strCache>
                <c:ptCount val="4"/>
                <c:pt idx="0">
                  <c:v>Qtr 1</c:v>
                </c:pt>
                <c:pt idx="1">
                  <c:v>Qtr 2</c:v>
                </c:pt>
                <c:pt idx="2">
                  <c:v>Qtr 3</c:v>
                </c:pt>
                <c:pt idx="3">
                  <c:v>Qtr 4</c:v>
                </c:pt>
              </c:strCache>
            </c:strRef>
          </c:cat>
          <c:val>
            <c:numRef>
              <c:f>'Charts(4) - Table 1'!$B$4:$B$7</c:f>
              <c:numCache>
                <c:ptCount val="4"/>
                <c:pt idx="0">
                  <c:v>391163</c:v>
                </c:pt>
                <c:pt idx="1">
                  <c:v>734599</c:v>
                </c:pt>
                <c:pt idx="2">
                  <c:v>648414</c:v>
                </c:pt>
                <c:pt idx="3">
                  <c:v>938115</c:v>
                </c:pt>
              </c:numCache>
            </c:numRef>
          </c:val>
          <c:smooth val="0"/>
        </c:ser>
        <c:marker val="1"/>
        <c:axId val="22478488"/>
        <c:axId val="27704089"/>
      </c:lineChart>
      <c:catAx>
        <c:axId val="22478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27704089"/>
        <c:crosses val="autoZero"/>
        <c:auto val="1"/>
        <c:lblOffset val="100"/>
        <c:tickLblSkip val="1"/>
        <c:noMultiLvlLbl val="0"/>
      </c:catAx>
      <c:valAx>
        <c:axId val="27704089"/>
        <c:scaling>
          <c:orientation val="minMax"/>
          <c:max val="1000000"/>
          <c:min val="17500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478488"/>
        <c:crossesAt val="1"/>
        <c:crossBetween val="midCat"/>
        <c:dispUnits/>
        <c:majorUnit val="206250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14</xdr:row>
      <xdr:rowOff>171450</xdr:rowOff>
    </xdr:from>
    <xdr:to>
      <xdr:col>10</xdr:col>
      <xdr:colOff>676275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5667375" y="2933700"/>
        <a:ext cx="3476625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14</xdr:row>
      <xdr:rowOff>47625</xdr:rowOff>
    </xdr:from>
    <xdr:to>
      <xdr:col>10</xdr:col>
      <xdr:colOff>361950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5362575" y="2809875"/>
        <a:ext cx="3467100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16</xdr:row>
      <xdr:rowOff>66675</xdr:rowOff>
    </xdr:from>
    <xdr:to>
      <xdr:col>0</xdr:col>
      <xdr:colOff>285750</xdr:colOff>
      <xdr:row>18</xdr:row>
      <xdr:rowOff>161925</xdr:rowOff>
    </xdr:to>
    <xdr:sp>
      <xdr:nvSpPr>
        <xdr:cNvPr id="1" name="Line 1"/>
        <xdr:cNvSpPr>
          <a:spLocks/>
        </xdr:cNvSpPr>
      </xdr:nvSpPr>
      <xdr:spPr>
        <a:xfrm flipH="1" flipV="1">
          <a:off x="257175" y="3228975"/>
          <a:ext cx="38100" cy="457200"/>
        </a:xfrm>
        <a:prstGeom prst="line">
          <a:avLst/>
        </a:prstGeom>
        <a:noFill/>
        <a:ln w="9525" cmpd="sng">
          <a:solidFill>
            <a:srgbClr val="4A7DBB"/>
          </a:solidFill>
          <a:headEnd type="none"/>
          <a:tailEnd type="arrow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9</xdr:row>
      <xdr:rowOff>152400</xdr:rowOff>
    </xdr:from>
    <xdr:to>
      <xdr:col>11</xdr:col>
      <xdr:colOff>352425</xdr:colOff>
      <xdr:row>16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3409950"/>
          <a:ext cx="4152900" cy="12763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6</xdr:col>
      <xdr:colOff>266700</xdr:colOff>
      <xdr:row>18</xdr:row>
      <xdr:rowOff>47625</xdr:rowOff>
    </xdr:from>
    <xdr:to>
      <xdr:col>10</xdr:col>
      <xdr:colOff>476250</xdr:colOff>
      <xdr:row>25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4933950"/>
          <a:ext cx="3409950" cy="12858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11</xdr:row>
      <xdr:rowOff>95250</xdr:rowOff>
    </xdr:from>
    <xdr:to>
      <xdr:col>7</xdr:col>
      <xdr:colOff>619125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104775" y="2057400"/>
        <a:ext cx="5238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3</xdr:row>
      <xdr:rowOff>76200</xdr:rowOff>
    </xdr:from>
    <xdr:to>
      <xdr:col>4</xdr:col>
      <xdr:colOff>1095375</xdr:colOff>
      <xdr:row>11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1352550"/>
          <a:ext cx="2105025" cy="14573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9</xdr:row>
      <xdr:rowOff>114300</xdr:rowOff>
    </xdr:from>
    <xdr:to>
      <xdr:col>5</xdr:col>
      <xdr:colOff>752475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23825" y="1657350"/>
        <a:ext cx="45434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25</xdr:row>
      <xdr:rowOff>171450</xdr:rowOff>
    </xdr:from>
    <xdr:to>
      <xdr:col>3</xdr:col>
      <xdr:colOff>133350</xdr:colOff>
      <xdr:row>34</xdr:row>
      <xdr:rowOff>200025</xdr:rowOff>
    </xdr:to>
    <xdr:graphicFrame>
      <xdr:nvGraphicFramePr>
        <xdr:cNvPr id="1" name="Chart 1"/>
        <xdr:cNvGraphicFramePr/>
      </xdr:nvGraphicFramePr>
      <xdr:xfrm>
        <a:off x="695325" y="4457700"/>
        <a:ext cx="20193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219075</xdr:colOff>
      <xdr:row>25</xdr:row>
      <xdr:rowOff>190500</xdr:rowOff>
    </xdr:from>
    <xdr:to>
      <xdr:col>9</xdr:col>
      <xdr:colOff>790575</xdr:colOff>
      <xdr:row>36</xdr:row>
      <xdr:rowOff>114300</xdr:rowOff>
    </xdr:to>
    <xdr:graphicFrame>
      <xdr:nvGraphicFramePr>
        <xdr:cNvPr id="2" name="Chart 2"/>
        <xdr:cNvGraphicFramePr/>
      </xdr:nvGraphicFramePr>
      <xdr:xfrm>
        <a:off x="4191000" y="4476750"/>
        <a:ext cx="354330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190500</xdr:colOff>
      <xdr:row>37</xdr:row>
      <xdr:rowOff>66675</xdr:rowOff>
    </xdr:from>
    <xdr:to>
      <xdr:col>9</xdr:col>
      <xdr:colOff>752475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4162425" y="7324725"/>
        <a:ext cx="35337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333375</xdr:colOff>
      <xdr:row>26</xdr:row>
      <xdr:rowOff>9525</xdr:rowOff>
    </xdr:from>
    <xdr:to>
      <xdr:col>16</xdr:col>
      <xdr:colOff>161925</xdr:colOff>
      <xdr:row>37</xdr:row>
      <xdr:rowOff>76200</xdr:rowOff>
    </xdr:to>
    <xdr:graphicFrame>
      <xdr:nvGraphicFramePr>
        <xdr:cNvPr id="4" name="Chart 4"/>
        <xdr:cNvGraphicFramePr/>
      </xdr:nvGraphicFramePr>
      <xdr:xfrm>
        <a:off x="8877300" y="4543425"/>
        <a:ext cx="3829050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18</xdr:row>
      <xdr:rowOff>9525</xdr:rowOff>
    </xdr:from>
    <xdr:to>
      <xdr:col>3</xdr:col>
      <xdr:colOff>581025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323850" y="3390900"/>
        <a:ext cx="243840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200025</xdr:colOff>
      <xdr:row>17</xdr:row>
      <xdr:rowOff>142875</xdr:rowOff>
    </xdr:from>
    <xdr:to>
      <xdr:col>8</xdr:col>
      <xdr:colOff>171450</xdr:colOff>
      <xdr:row>30</xdr:row>
      <xdr:rowOff>66675</xdr:rowOff>
    </xdr:to>
    <xdr:graphicFrame>
      <xdr:nvGraphicFramePr>
        <xdr:cNvPr id="2" name="Chart 2"/>
        <xdr:cNvGraphicFramePr/>
      </xdr:nvGraphicFramePr>
      <xdr:xfrm>
        <a:off x="3752850" y="3352800"/>
        <a:ext cx="3190875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962025</xdr:colOff>
      <xdr:row>4</xdr:row>
      <xdr:rowOff>114300</xdr:rowOff>
    </xdr:from>
    <xdr:to>
      <xdr:col>10</xdr:col>
      <xdr:colOff>400050</xdr:colOff>
      <xdr:row>16</xdr:row>
      <xdr:rowOff>38100</xdr:rowOff>
    </xdr:to>
    <xdr:graphicFrame>
      <xdr:nvGraphicFramePr>
        <xdr:cNvPr id="3" name="Chart 3"/>
        <xdr:cNvGraphicFramePr/>
      </xdr:nvGraphicFramePr>
      <xdr:xfrm>
        <a:off x="5438775" y="1095375"/>
        <a:ext cx="2914650" cy="198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8"/>
  <sheetViews>
    <sheetView showGridLines="0" workbookViewId="0" topLeftCell="A1">
      <selection activeCell="A18" sqref="A18"/>
    </sheetView>
  </sheetViews>
  <sheetFormatPr defaultColWidth="12.8515625" defaultRowHeight="19.5" customHeight="1"/>
  <cols>
    <col min="1" max="1" width="43.00390625" style="1" customWidth="1"/>
    <col min="2" max="2" width="11.421875" style="1" customWidth="1"/>
    <col min="3" max="3" width="11.140625" style="1" customWidth="1"/>
    <col min="4" max="4" width="10.140625" style="1" customWidth="1"/>
    <col min="5" max="5" width="10.8515625" style="1" customWidth="1"/>
    <col min="6" max="6" width="10.421875" style="1" customWidth="1"/>
    <col min="7" max="7" width="10.8515625" style="1" customWidth="1"/>
    <col min="8" max="8" width="1.421875" style="1" customWidth="1"/>
    <col min="9" max="10" width="8.8515625" style="1" customWidth="1"/>
    <col min="11" max="16384" width="12.00390625" style="1" customWidth="1"/>
  </cols>
  <sheetData>
    <row r="1" spans="1:10" ht="27.75">
      <c r="A1" s="2" t="s">
        <v>576</v>
      </c>
      <c r="B1" s="3"/>
      <c r="C1" s="4" t="s">
        <v>577</v>
      </c>
      <c r="D1" s="3"/>
      <c r="E1" s="4" t="s">
        <v>578</v>
      </c>
      <c r="F1" s="4" t="s">
        <v>579</v>
      </c>
      <c r="G1" s="4" t="s">
        <v>577</v>
      </c>
      <c r="H1" s="5"/>
      <c r="I1" s="6" t="s">
        <v>580</v>
      </c>
      <c r="J1" s="7" t="s">
        <v>581</v>
      </c>
    </row>
    <row r="2" spans="1:10" ht="13.5">
      <c r="A2" s="2" t="s">
        <v>582</v>
      </c>
      <c r="B2" s="3"/>
      <c r="C2" s="8">
        <v>7</v>
      </c>
      <c r="D2" s="3"/>
      <c r="E2" s="9">
        <v>40707</v>
      </c>
      <c r="F2" s="10" t="s">
        <v>583</v>
      </c>
      <c r="G2" s="8">
        <v>15546</v>
      </c>
      <c r="H2" s="3"/>
      <c r="I2" s="11">
        <v>8</v>
      </c>
      <c r="J2" s="12"/>
    </row>
    <row r="3" spans="1:10" ht="13.5">
      <c r="A3" s="2" t="s">
        <v>584</v>
      </c>
      <c r="B3" s="3"/>
      <c r="C3" s="8">
        <v>26</v>
      </c>
      <c r="D3" s="3"/>
      <c r="E3" s="9">
        <v>40708</v>
      </c>
      <c r="F3" s="10" t="s">
        <v>583</v>
      </c>
      <c r="G3" s="8">
        <v>25857</v>
      </c>
      <c r="H3" s="3"/>
      <c r="I3" s="11">
        <v>3</v>
      </c>
      <c r="J3" s="12"/>
    </row>
    <row r="4" spans="1:10" ht="13.5">
      <c r="A4" s="2" t="s">
        <v>585</v>
      </c>
      <c r="B4" s="3"/>
      <c r="C4" s="8">
        <v>9</v>
      </c>
      <c r="D4" s="3"/>
      <c r="E4" s="9">
        <v>40709</v>
      </c>
      <c r="F4" s="10" t="s">
        <v>583</v>
      </c>
      <c r="G4" s="8">
        <v>22494</v>
      </c>
      <c r="H4" s="3"/>
      <c r="I4" s="11">
        <v>4</v>
      </c>
      <c r="J4" s="12"/>
    </row>
    <row r="5" spans="1:10" ht="13.5">
      <c r="A5" s="2" t="s">
        <v>586</v>
      </c>
      <c r="B5" s="3"/>
      <c r="C5" s="8">
        <v>1</v>
      </c>
      <c r="D5" s="3"/>
      <c r="E5" s="9">
        <v>40710</v>
      </c>
      <c r="F5" s="10" t="s">
        <v>587</v>
      </c>
      <c r="G5" s="8">
        <v>22479</v>
      </c>
      <c r="H5" s="3"/>
      <c r="I5" s="11">
        <v>5</v>
      </c>
      <c r="J5" s="12"/>
    </row>
    <row r="6" spans="1:10" ht="13.5">
      <c r="A6" s="2" t="s">
        <v>588</v>
      </c>
      <c r="B6" s="3"/>
      <c r="C6" s="8">
        <v>4</v>
      </c>
      <c r="D6" s="3"/>
      <c r="E6" s="9">
        <v>40711</v>
      </c>
      <c r="F6" s="10" t="s">
        <v>587</v>
      </c>
      <c r="G6" s="8">
        <v>30664</v>
      </c>
      <c r="H6" s="3"/>
      <c r="I6" s="11">
        <v>1</v>
      </c>
      <c r="J6" s="12"/>
    </row>
    <row r="7" spans="1:10" ht="13.5">
      <c r="A7" s="2" t="s">
        <v>589</v>
      </c>
      <c r="B7" s="3"/>
      <c r="C7" s="8">
        <v>6</v>
      </c>
      <c r="D7" s="3"/>
      <c r="E7" s="9">
        <v>40712</v>
      </c>
      <c r="F7" s="10" t="s">
        <v>590</v>
      </c>
      <c r="G7" s="8">
        <f>G9</f>
        <v>15996</v>
      </c>
      <c r="H7" s="3"/>
      <c r="I7" s="11">
        <v>6.5</v>
      </c>
      <c r="J7" s="12"/>
    </row>
    <row r="8" spans="1:10" ht="13.5">
      <c r="A8" s="2" t="s">
        <v>591</v>
      </c>
      <c r="B8" s="3"/>
      <c r="C8" s="8">
        <v>10</v>
      </c>
      <c r="D8" s="3"/>
      <c r="E8" s="9">
        <v>40713</v>
      </c>
      <c r="F8" s="10" t="s">
        <v>587</v>
      </c>
      <c r="G8" s="8">
        <v>26478</v>
      </c>
      <c r="H8" s="3"/>
      <c r="I8" s="11">
        <v>2</v>
      </c>
      <c r="J8" s="12"/>
    </row>
    <row r="9" spans="1:10" ht="13.5">
      <c r="A9" s="2" t="s">
        <v>592</v>
      </c>
      <c r="B9" s="3"/>
      <c r="C9" s="13">
        <v>4</v>
      </c>
      <c r="D9" s="3"/>
      <c r="E9" s="9">
        <v>40714</v>
      </c>
      <c r="F9" s="10" t="s">
        <v>587</v>
      </c>
      <c r="G9" s="8">
        <v>15996</v>
      </c>
      <c r="H9" s="3"/>
      <c r="I9" s="11">
        <v>6.5</v>
      </c>
      <c r="J9" s="12"/>
    </row>
    <row r="10" spans="1:10" ht="13.5">
      <c r="A10" s="2" t="s">
        <v>593</v>
      </c>
      <c r="B10" s="3"/>
      <c r="C10" s="14"/>
      <c r="D10" s="12"/>
      <c r="E10" s="15"/>
      <c r="F10" s="15"/>
      <c r="G10" s="16"/>
      <c r="H10" s="17"/>
      <c r="I10" s="16"/>
      <c r="J10" s="17"/>
    </row>
    <row r="11" spans="1:10" ht="27.75">
      <c r="A11" s="2" t="s">
        <v>594</v>
      </c>
      <c r="B11" s="12"/>
      <c r="C11" s="16"/>
      <c r="D11" s="18"/>
      <c r="E11" s="4" t="s">
        <v>579</v>
      </c>
      <c r="F11" s="2" t="s">
        <v>595</v>
      </c>
      <c r="G11" s="12"/>
      <c r="H11" s="17"/>
      <c r="I11" s="17"/>
      <c r="J11" s="17"/>
    </row>
    <row r="12" spans="1:10" ht="13.5">
      <c r="A12" s="2" t="s">
        <v>596</v>
      </c>
      <c r="B12" s="12"/>
      <c r="C12" s="17"/>
      <c r="D12" s="18"/>
      <c r="E12" s="10" t="s">
        <v>583</v>
      </c>
      <c r="F12" s="11">
        <f>COUNTIF($F$2:$F$9,E12)</f>
        <v>3</v>
      </c>
      <c r="G12" s="12"/>
      <c r="H12" s="17"/>
      <c r="I12" s="17"/>
      <c r="J12" s="17"/>
    </row>
    <row r="13" spans="1:10" ht="13.5">
      <c r="A13" s="2" t="s">
        <v>597</v>
      </c>
      <c r="B13" s="12"/>
      <c r="C13" s="17"/>
      <c r="D13" s="18"/>
      <c r="E13" s="10" t="s">
        <v>587</v>
      </c>
      <c r="F13" s="11">
        <f>COUNTIF($F$2:$F$9,E13)</f>
        <v>4</v>
      </c>
      <c r="G13" s="12"/>
      <c r="H13" s="17"/>
      <c r="I13" s="17"/>
      <c r="J13" s="17"/>
    </row>
    <row r="14" spans="1:10" ht="13.5">
      <c r="A14" s="2" t="s">
        <v>598</v>
      </c>
      <c r="B14" s="12"/>
      <c r="C14" s="17"/>
      <c r="D14" s="18"/>
      <c r="E14" s="10" t="s">
        <v>590</v>
      </c>
      <c r="F14" s="11">
        <f>COUNTIF($F$2:$F$9,E14)</f>
        <v>1</v>
      </c>
      <c r="G14" s="12"/>
      <c r="H14" s="17"/>
      <c r="I14" s="17"/>
      <c r="J14" s="17"/>
    </row>
    <row r="15" spans="1:10" ht="84">
      <c r="A15" s="2" t="s">
        <v>599</v>
      </c>
      <c r="B15" s="12"/>
      <c r="C15" s="17"/>
      <c r="D15" s="17"/>
      <c r="E15" s="16"/>
      <c r="F15" s="16"/>
      <c r="G15" s="17"/>
      <c r="H15" s="17"/>
      <c r="I15" s="17"/>
      <c r="J15" s="17"/>
    </row>
    <row r="16" spans="1:10" ht="13.5">
      <c r="A16" s="2" t="s">
        <v>600</v>
      </c>
      <c r="B16" s="12"/>
      <c r="C16" s="17"/>
      <c r="D16" s="17"/>
      <c r="E16" s="17"/>
      <c r="F16" s="17"/>
      <c r="G16" s="17"/>
      <c r="H16" s="17"/>
      <c r="I16" s="17"/>
      <c r="J16" s="17"/>
    </row>
    <row r="17" spans="1:10" ht="13.5">
      <c r="A17" s="148" t="s">
        <v>31</v>
      </c>
      <c r="B17" s="12"/>
      <c r="C17" s="17"/>
      <c r="D17" s="17"/>
      <c r="E17" s="17"/>
      <c r="F17" s="17"/>
      <c r="G17" s="17"/>
      <c r="H17" s="17"/>
      <c r="I17" s="17"/>
      <c r="J17" s="17"/>
    </row>
    <row r="18" spans="1:10" ht="13.5">
      <c r="A18" s="148" t="s">
        <v>32</v>
      </c>
      <c r="B18" s="17"/>
      <c r="C18" s="17"/>
      <c r="D18" s="17"/>
      <c r="E18" s="17"/>
      <c r="F18" s="17"/>
      <c r="G18" s="17"/>
      <c r="H18" s="17"/>
      <c r="I18" s="17"/>
      <c r="J18" s="17"/>
    </row>
    <row r="19" spans="2:10" ht="13.5">
      <c r="B19" s="12"/>
      <c r="C19" s="17"/>
      <c r="D19" s="17"/>
      <c r="E19" s="17"/>
      <c r="F19" s="17"/>
      <c r="G19" s="17"/>
      <c r="H19" s="17"/>
      <c r="I19" s="17"/>
      <c r="J19" s="17"/>
    </row>
    <row r="20" spans="1:10" ht="13.5">
      <c r="A20" s="15"/>
      <c r="B20" s="19"/>
      <c r="C20" s="19"/>
      <c r="D20" s="19"/>
      <c r="E20" s="19"/>
      <c r="F20" s="19"/>
      <c r="G20" s="17"/>
      <c r="H20" s="17"/>
      <c r="I20" s="17"/>
      <c r="J20" s="17"/>
    </row>
    <row r="21" spans="1:10" ht="13.5">
      <c r="A21" s="4" t="s">
        <v>604</v>
      </c>
      <c r="B21" s="4" t="s">
        <v>605</v>
      </c>
      <c r="C21" s="4"/>
      <c r="D21" s="4"/>
      <c r="E21" s="4"/>
      <c r="F21" s="4"/>
      <c r="G21" s="12"/>
      <c r="H21" s="17"/>
      <c r="I21" s="17"/>
      <c r="J21" s="17"/>
    </row>
    <row r="22" spans="1:10" ht="13.5">
      <c r="A22" s="20" t="s">
        <v>606</v>
      </c>
      <c r="B22" s="20" t="s">
        <v>607</v>
      </c>
      <c r="C22" s="20" t="s">
        <v>608</v>
      </c>
      <c r="D22" s="21"/>
      <c r="E22" s="16"/>
      <c r="F22" s="16"/>
      <c r="G22" s="17"/>
      <c r="H22" s="17"/>
      <c r="I22" s="17"/>
      <c r="J22" s="17"/>
    </row>
    <row r="23" spans="1:10" ht="13.5">
      <c r="A23" s="11">
        <f>AVERAGE(A26:A188)</f>
        <v>62.84049079754601</v>
      </c>
      <c r="B23" s="22">
        <v>18.424086122583375</v>
      </c>
      <c r="C23" s="11">
        <f>STDEVP(A26:A188)</f>
        <v>18.424086122583375</v>
      </c>
      <c r="D23" s="12"/>
      <c r="E23" s="17"/>
      <c r="F23" s="17"/>
      <c r="G23" s="17"/>
      <c r="H23" s="17"/>
      <c r="I23" s="17"/>
      <c r="J23" s="17"/>
    </row>
    <row r="24" spans="1:10" ht="13.5">
      <c r="A24" s="15"/>
      <c r="B24" s="15"/>
      <c r="C24" s="16"/>
      <c r="D24" s="17"/>
      <c r="E24" s="17"/>
      <c r="F24" s="17"/>
      <c r="G24" s="17"/>
      <c r="H24" s="17"/>
      <c r="I24" s="17"/>
      <c r="J24" s="17"/>
    </row>
    <row r="25" spans="1:10" ht="15.75">
      <c r="A25" s="4" t="s">
        <v>609</v>
      </c>
      <c r="B25" s="4" t="s">
        <v>610</v>
      </c>
      <c r="C25" s="12"/>
      <c r="D25" s="19"/>
      <c r="E25" s="19"/>
      <c r="F25" s="17"/>
      <c r="G25" s="17"/>
      <c r="H25" s="17"/>
      <c r="I25" s="17"/>
      <c r="J25" s="17"/>
    </row>
    <row r="26" spans="1:10" ht="42">
      <c r="A26" s="10">
        <v>57</v>
      </c>
      <c r="B26" s="11">
        <f aca="true" t="shared" si="0" ref="B26:B57">(A26-$A$23)^2</f>
        <v>34.11133275621963</v>
      </c>
      <c r="C26" s="3"/>
      <c r="D26" s="23" t="s">
        <v>611</v>
      </c>
      <c r="E26" s="11">
        <f>SUM(B26:B188)</f>
        <v>55329.85276073618</v>
      </c>
      <c r="F26" s="12"/>
      <c r="G26" s="17"/>
      <c r="H26" s="17"/>
      <c r="I26" s="17"/>
      <c r="J26" s="17"/>
    </row>
    <row r="27" spans="1:10" ht="27.75">
      <c r="A27" s="10">
        <v>51</v>
      </c>
      <c r="B27" s="11">
        <f t="shared" si="0"/>
        <v>140.19722232677177</v>
      </c>
      <c r="C27" s="3"/>
      <c r="D27" s="23" t="s">
        <v>612</v>
      </c>
      <c r="E27" s="11">
        <f>E26/COUNT(A26:A188)</f>
        <v>339.4469494523692</v>
      </c>
      <c r="F27" s="12"/>
      <c r="G27" s="17"/>
      <c r="H27" s="17"/>
      <c r="I27" s="17"/>
      <c r="J27" s="17"/>
    </row>
    <row r="28" spans="1:10" ht="27.75">
      <c r="A28" s="10">
        <v>6</v>
      </c>
      <c r="B28" s="11">
        <f t="shared" si="0"/>
        <v>3230.8413941059125</v>
      </c>
      <c r="C28" s="3"/>
      <c r="D28" s="23" t="s">
        <v>613</v>
      </c>
      <c r="E28" s="11">
        <f>SQRT(E27)</f>
        <v>18.424086122583372</v>
      </c>
      <c r="F28" s="12"/>
      <c r="G28" s="17"/>
      <c r="H28" s="17"/>
      <c r="I28" s="17"/>
      <c r="J28" s="17"/>
    </row>
    <row r="29" spans="1:10" ht="13.5">
      <c r="A29" s="10">
        <v>57</v>
      </c>
      <c r="B29" s="11">
        <f t="shared" si="0"/>
        <v>34.11133275621963</v>
      </c>
      <c r="C29" s="12"/>
      <c r="D29" s="16"/>
      <c r="E29" s="16"/>
      <c r="F29" s="17"/>
      <c r="G29" s="17"/>
      <c r="H29" s="17"/>
      <c r="I29" s="17"/>
      <c r="J29" s="17"/>
    </row>
    <row r="30" spans="1:10" ht="13.5">
      <c r="A30" s="10">
        <v>47</v>
      </c>
      <c r="B30" s="11">
        <f t="shared" si="0"/>
        <v>250.92114870713985</v>
      </c>
      <c r="C30" s="12"/>
      <c r="D30" s="17"/>
      <c r="E30" s="17"/>
      <c r="F30" s="17"/>
      <c r="G30" s="17"/>
      <c r="H30" s="17"/>
      <c r="I30" s="17"/>
      <c r="J30" s="17"/>
    </row>
    <row r="31" spans="1:10" ht="13.5">
      <c r="A31" s="10">
        <v>92</v>
      </c>
      <c r="B31" s="11">
        <f t="shared" si="0"/>
        <v>850.2769769279989</v>
      </c>
      <c r="C31" s="12"/>
      <c r="D31" s="17"/>
      <c r="E31" s="17"/>
      <c r="F31" s="17"/>
      <c r="G31" s="17"/>
      <c r="H31" s="17"/>
      <c r="I31" s="17"/>
      <c r="J31" s="17"/>
    </row>
    <row r="32" spans="1:10" ht="13.5">
      <c r="A32" s="10">
        <v>58</v>
      </c>
      <c r="B32" s="11">
        <f t="shared" si="0"/>
        <v>23.430351161127614</v>
      </c>
      <c r="C32" s="12"/>
      <c r="D32" s="17"/>
      <c r="E32" s="17"/>
      <c r="F32" s="17"/>
      <c r="G32" s="17"/>
      <c r="H32" s="17"/>
      <c r="I32" s="17"/>
      <c r="J32" s="17"/>
    </row>
    <row r="33" spans="1:10" ht="13.5">
      <c r="A33" s="10">
        <v>61</v>
      </c>
      <c r="B33" s="11">
        <f t="shared" si="0"/>
        <v>3.38740637585155</v>
      </c>
      <c r="C33" s="12"/>
      <c r="D33" s="17"/>
      <c r="E33" s="17"/>
      <c r="F33" s="17"/>
      <c r="G33" s="17"/>
      <c r="H33" s="17"/>
      <c r="I33" s="17"/>
      <c r="J33" s="17"/>
    </row>
    <row r="34" spans="1:10" ht="13.5">
      <c r="A34" s="10">
        <v>63</v>
      </c>
      <c r="B34" s="11">
        <f t="shared" si="0"/>
        <v>0.025443185667507803</v>
      </c>
      <c r="C34" s="12"/>
      <c r="D34" s="17"/>
      <c r="E34" s="17"/>
      <c r="F34" s="17"/>
      <c r="G34" s="17"/>
      <c r="H34" s="17"/>
      <c r="I34" s="17"/>
      <c r="J34" s="17"/>
    </row>
    <row r="35" spans="1:10" ht="13.5">
      <c r="A35" s="10">
        <v>64</v>
      </c>
      <c r="B35" s="11">
        <f t="shared" si="0"/>
        <v>1.3444615905754866</v>
      </c>
      <c r="C35" s="12"/>
      <c r="D35" s="17"/>
      <c r="E35" s="17"/>
      <c r="F35" s="17"/>
      <c r="G35" s="17"/>
      <c r="H35" s="17"/>
      <c r="I35" s="17"/>
      <c r="J35" s="17"/>
    </row>
    <row r="36" spans="1:10" ht="13.5">
      <c r="A36" s="10">
        <v>56</v>
      </c>
      <c r="B36" s="11">
        <f t="shared" si="0"/>
        <v>46.79231435131165</v>
      </c>
      <c r="C36" s="12"/>
      <c r="D36" s="17"/>
      <c r="E36" s="17"/>
      <c r="F36" s="17"/>
      <c r="G36" s="17"/>
      <c r="H36" s="17"/>
      <c r="I36" s="17"/>
      <c r="J36" s="17"/>
    </row>
    <row r="37" spans="1:10" ht="13.5">
      <c r="A37" s="10">
        <v>68</v>
      </c>
      <c r="B37" s="11">
        <f t="shared" si="0"/>
        <v>26.620535210207404</v>
      </c>
      <c r="C37" s="12"/>
      <c r="D37" s="17"/>
      <c r="E37" s="17"/>
      <c r="F37" s="17"/>
      <c r="G37" s="17"/>
      <c r="H37" s="17"/>
      <c r="I37" s="17"/>
      <c r="J37" s="17"/>
    </row>
    <row r="38" spans="1:10" ht="13.5">
      <c r="A38" s="10">
        <v>98</v>
      </c>
      <c r="B38" s="11">
        <f t="shared" si="0"/>
        <v>1236.1910873574468</v>
      </c>
      <c r="C38" s="12"/>
      <c r="D38" s="17"/>
      <c r="E38" s="17"/>
      <c r="F38" s="17"/>
      <c r="G38" s="17"/>
      <c r="H38" s="17"/>
      <c r="I38" s="17"/>
      <c r="J38" s="17"/>
    </row>
    <row r="39" spans="1:10" ht="13.5">
      <c r="A39" s="10">
        <v>62</v>
      </c>
      <c r="B39" s="11">
        <f t="shared" si="0"/>
        <v>0.7064247807595289</v>
      </c>
      <c r="C39" s="12"/>
      <c r="D39" s="17"/>
      <c r="E39" s="17"/>
      <c r="F39" s="17"/>
      <c r="G39" s="17"/>
      <c r="H39" s="17"/>
      <c r="I39" s="17"/>
      <c r="J39" s="17"/>
    </row>
    <row r="40" spans="1:10" ht="13.5">
      <c r="A40" s="10">
        <v>57</v>
      </c>
      <c r="B40" s="11">
        <f t="shared" si="0"/>
        <v>34.11133275621963</v>
      </c>
      <c r="C40" s="12"/>
      <c r="D40" s="17"/>
      <c r="E40" s="17"/>
      <c r="F40" s="17"/>
      <c r="G40" s="17"/>
      <c r="H40" s="17"/>
      <c r="I40" s="17"/>
      <c r="J40" s="17"/>
    </row>
    <row r="41" spans="1:10" ht="13.5">
      <c r="A41" s="10">
        <v>87</v>
      </c>
      <c r="B41" s="11">
        <f t="shared" si="0"/>
        <v>583.681884903459</v>
      </c>
      <c r="C41" s="12"/>
      <c r="D41" s="17"/>
      <c r="E41" s="17"/>
      <c r="F41" s="17"/>
      <c r="G41" s="17"/>
      <c r="H41" s="17"/>
      <c r="I41" s="17"/>
      <c r="J41" s="17"/>
    </row>
    <row r="42" spans="1:10" ht="13.5">
      <c r="A42" s="10">
        <v>0</v>
      </c>
      <c r="B42" s="11">
        <f t="shared" si="0"/>
        <v>3948.927283676465</v>
      </c>
      <c r="C42" s="12"/>
      <c r="D42" s="17"/>
      <c r="E42" s="17"/>
      <c r="F42" s="17"/>
      <c r="G42" s="17"/>
      <c r="H42" s="17"/>
      <c r="I42" s="17"/>
      <c r="J42" s="17"/>
    </row>
    <row r="43" spans="1:10" ht="13.5">
      <c r="A43" s="10">
        <v>54</v>
      </c>
      <c r="B43" s="11">
        <f t="shared" si="0"/>
        <v>78.1542775414957</v>
      </c>
      <c r="C43" s="12"/>
      <c r="D43" s="17"/>
      <c r="E43" s="17"/>
      <c r="F43" s="17"/>
      <c r="G43" s="17"/>
      <c r="H43" s="17"/>
      <c r="I43" s="17"/>
      <c r="J43" s="17"/>
    </row>
    <row r="44" spans="1:10" ht="13.5">
      <c r="A44" s="10">
        <v>48</v>
      </c>
      <c r="B44" s="11">
        <f t="shared" si="0"/>
        <v>220.24016711204783</v>
      </c>
      <c r="C44" s="12"/>
      <c r="D44" s="17"/>
      <c r="E44" s="17"/>
      <c r="F44" s="17"/>
      <c r="G44" s="17"/>
      <c r="H44" s="17"/>
      <c r="I44" s="17"/>
      <c r="J44" s="17"/>
    </row>
    <row r="45" spans="1:10" ht="13.5">
      <c r="A45" s="10">
        <v>62</v>
      </c>
      <c r="B45" s="11">
        <f t="shared" si="0"/>
        <v>0.7064247807595289</v>
      </c>
      <c r="C45" s="12"/>
      <c r="D45" s="17"/>
      <c r="E45" s="17"/>
      <c r="F45" s="17"/>
      <c r="G45" s="17"/>
      <c r="H45" s="17"/>
      <c r="I45" s="17"/>
      <c r="J45" s="17"/>
    </row>
    <row r="46" spans="1:10" ht="13.5">
      <c r="A46" s="10">
        <v>61</v>
      </c>
      <c r="B46" s="11">
        <f t="shared" si="0"/>
        <v>3.38740637585155</v>
      </c>
      <c r="C46" s="12"/>
      <c r="D46" s="17"/>
      <c r="E46" s="17"/>
      <c r="F46" s="17"/>
      <c r="G46" s="17"/>
      <c r="H46" s="17"/>
      <c r="I46" s="17"/>
      <c r="J46" s="17"/>
    </row>
    <row r="47" spans="1:10" ht="13.5">
      <c r="A47" s="10">
        <v>66</v>
      </c>
      <c r="B47" s="11">
        <f t="shared" si="0"/>
        <v>9.982498400391444</v>
      </c>
      <c r="C47" s="12"/>
      <c r="D47" s="17"/>
      <c r="E47" s="17"/>
      <c r="F47" s="17"/>
      <c r="G47" s="17"/>
      <c r="H47" s="17"/>
      <c r="I47" s="17"/>
      <c r="J47" s="17"/>
    </row>
    <row r="48" spans="1:10" ht="13.5">
      <c r="A48" s="10">
        <v>80</v>
      </c>
      <c r="B48" s="11">
        <f t="shared" si="0"/>
        <v>294.4487560691031</v>
      </c>
      <c r="C48" s="12"/>
      <c r="D48" s="17"/>
      <c r="E48" s="17"/>
      <c r="F48" s="17"/>
      <c r="G48" s="17"/>
      <c r="H48" s="17"/>
      <c r="I48" s="17"/>
      <c r="J48" s="17"/>
    </row>
    <row r="49" spans="1:10" ht="13.5">
      <c r="A49" s="10">
        <v>89</v>
      </c>
      <c r="B49" s="11">
        <f t="shared" si="0"/>
        <v>684.319921713275</v>
      </c>
      <c r="C49" s="12"/>
      <c r="D49" s="17"/>
      <c r="E49" s="17"/>
      <c r="F49" s="17"/>
      <c r="G49" s="17"/>
      <c r="H49" s="17"/>
      <c r="I49" s="17"/>
      <c r="J49" s="17"/>
    </row>
    <row r="50" spans="1:10" ht="13.5">
      <c r="A50" s="10">
        <v>90</v>
      </c>
      <c r="B50" s="11">
        <f t="shared" si="0"/>
        <v>737.638940118183</v>
      </c>
      <c r="C50" s="12"/>
      <c r="D50" s="17"/>
      <c r="E50" s="17"/>
      <c r="F50" s="17"/>
      <c r="G50" s="17"/>
      <c r="H50" s="17"/>
      <c r="I50" s="17"/>
      <c r="J50" s="17"/>
    </row>
    <row r="51" spans="1:10" ht="13.5">
      <c r="A51" s="10">
        <v>65</v>
      </c>
      <c r="B51" s="11">
        <f t="shared" si="0"/>
        <v>4.663479995483466</v>
      </c>
      <c r="C51" s="12"/>
      <c r="D51" s="17"/>
      <c r="E51" s="17"/>
      <c r="F51" s="17"/>
      <c r="G51" s="17"/>
      <c r="H51" s="17"/>
      <c r="I51" s="17"/>
      <c r="J51" s="17"/>
    </row>
    <row r="52" spans="1:10" ht="13.5">
      <c r="A52" s="10">
        <v>56</v>
      </c>
      <c r="B52" s="11">
        <f t="shared" si="0"/>
        <v>46.79231435131165</v>
      </c>
      <c r="C52" s="12"/>
      <c r="D52" s="17"/>
      <c r="E52" s="17"/>
      <c r="F52" s="17"/>
      <c r="G52" s="17"/>
      <c r="H52" s="17"/>
      <c r="I52" s="17"/>
      <c r="J52" s="17"/>
    </row>
    <row r="53" spans="1:10" ht="13.5">
      <c r="A53" s="10">
        <v>64</v>
      </c>
      <c r="B53" s="11">
        <f t="shared" si="0"/>
        <v>1.3444615905754866</v>
      </c>
      <c r="C53" s="12"/>
      <c r="D53" s="17"/>
      <c r="E53" s="17"/>
      <c r="F53" s="17"/>
      <c r="G53" s="17"/>
      <c r="H53" s="17"/>
      <c r="I53" s="17"/>
      <c r="J53" s="17"/>
    </row>
    <row r="54" spans="1:10" ht="13.5">
      <c r="A54" s="10">
        <v>94</v>
      </c>
      <c r="B54" s="11">
        <f t="shared" si="0"/>
        <v>970.9150137378149</v>
      </c>
      <c r="C54" s="12"/>
      <c r="D54" s="17"/>
      <c r="E54" s="17"/>
      <c r="F54" s="17"/>
      <c r="G54" s="17"/>
      <c r="H54" s="17"/>
      <c r="I54" s="17"/>
      <c r="J54" s="17"/>
    </row>
    <row r="55" spans="1:10" ht="13.5">
      <c r="A55" s="10">
        <v>62</v>
      </c>
      <c r="B55" s="11">
        <f t="shared" si="0"/>
        <v>0.7064247807595289</v>
      </c>
      <c r="C55" s="12"/>
      <c r="D55" s="17"/>
      <c r="E55" s="17"/>
      <c r="F55" s="17"/>
      <c r="G55" s="17"/>
      <c r="H55" s="17"/>
      <c r="I55" s="17"/>
      <c r="J55" s="17"/>
    </row>
    <row r="56" spans="1:10" ht="13.5">
      <c r="A56" s="10">
        <v>46</v>
      </c>
      <c r="B56" s="11">
        <f t="shared" si="0"/>
        <v>283.60213030223184</v>
      </c>
      <c r="C56" s="12"/>
      <c r="D56" s="17"/>
      <c r="E56" s="17"/>
      <c r="F56" s="17"/>
      <c r="G56" s="17"/>
      <c r="H56" s="17"/>
      <c r="I56" s="17"/>
      <c r="J56" s="17"/>
    </row>
    <row r="57" spans="1:10" ht="13.5">
      <c r="A57" s="10">
        <v>56</v>
      </c>
      <c r="B57" s="11">
        <f t="shared" si="0"/>
        <v>46.79231435131165</v>
      </c>
      <c r="C57" s="12"/>
      <c r="D57" s="17"/>
      <c r="E57" s="17"/>
      <c r="F57" s="17"/>
      <c r="G57" s="17"/>
      <c r="H57" s="17"/>
      <c r="I57" s="17"/>
      <c r="J57" s="17"/>
    </row>
    <row r="58" spans="1:10" ht="13.5">
      <c r="A58" s="10">
        <v>85</v>
      </c>
      <c r="B58" s="11">
        <f aca="true" t="shared" si="1" ref="B58:B89">(A58-$A$23)^2</f>
        <v>491.043848093643</v>
      </c>
      <c r="C58" s="12"/>
      <c r="D58" s="17"/>
      <c r="E58" s="17"/>
      <c r="F58" s="17"/>
      <c r="G58" s="17"/>
      <c r="H58" s="17"/>
      <c r="I58" s="17"/>
      <c r="J58" s="17"/>
    </row>
    <row r="59" spans="1:10" ht="13.5">
      <c r="A59" s="10">
        <v>57</v>
      </c>
      <c r="B59" s="11">
        <f t="shared" si="1"/>
        <v>34.11133275621963</v>
      </c>
      <c r="C59" s="12"/>
      <c r="D59" s="17"/>
      <c r="E59" s="17"/>
      <c r="F59" s="17"/>
      <c r="G59" s="17"/>
      <c r="H59" s="17"/>
      <c r="I59" s="17"/>
      <c r="J59" s="17"/>
    </row>
    <row r="60" spans="1:10" ht="13.5">
      <c r="A60" s="10">
        <v>51</v>
      </c>
      <c r="B60" s="11">
        <f t="shared" si="1"/>
        <v>140.19722232677177</v>
      </c>
      <c r="C60" s="12"/>
      <c r="D60" s="17"/>
      <c r="E60" s="17"/>
      <c r="F60" s="17"/>
      <c r="G60" s="17"/>
      <c r="H60" s="17"/>
      <c r="I60" s="17"/>
      <c r="J60" s="17"/>
    </row>
    <row r="61" spans="1:10" ht="13.5">
      <c r="A61" s="10">
        <v>42</v>
      </c>
      <c r="B61" s="11">
        <f t="shared" si="1"/>
        <v>434.3260566825999</v>
      </c>
      <c r="C61" s="12"/>
      <c r="D61" s="17"/>
      <c r="E61" s="17"/>
      <c r="F61" s="17"/>
      <c r="G61" s="17"/>
      <c r="H61" s="17"/>
      <c r="I61" s="17"/>
      <c r="J61" s="17"/>
    </row>
    <row r="62" spans="1:10" ht="13.5">
      <c r="A62" s="10">
        <v>48</v>
      </c>
      <c r="B62" s="11">
        <f t="shared" si="1"/>
        <v>220.24016711204783</v>
      </c>
      <c r="C62" s="12"/>
      <c r="D62" s="17"/>
      <c r="E62" s="17"/>
      <c r="F62" s="17"/>
      <c r="G62" s="17"/>
      <c r="H62" s="17"/>
      <c r="I62" s="17"/>
      <c r="J62" s="17"/>
    </row>
    <row r="63" spans="1:10" ht="13.5">
      <c r="A63" s="10">
        <v>55</v>
      </c>
      <c r="B63" s="11">
        <f t="shared" si="1"/>
        <v>61.473295946403674</v>
      </c>
      <c r="C63" s="12"/>
      <c r="D63" s="17"/>
      <c r="E63" s="17"/>
      <c r="F63" s="17"/>
      <c r="G63" s="17"/>
      <c r="H63" s="17"/>
      <c r="I63" s="17"/>
      <c r="J63" s="17"/>
    </row>
    <row r="64" spans="1:10" ht="13.5">
      <c r="A64" s="10">
        <v>3</v>
      </c>
      <c r="B64" s="11">
        <f t="shared" si="1"/>
        <v>3580.8843388911887</v>
      </c>
      <c r="C64" s="12"/>
      <c r="D64" s="17"/>
      <c r="E64" s="17"/>
      <c r="F64" s="17"/>
      <c r="G64" s="17"/>
      <c r="H64" s="17"/>
      <c r="I64" s="17"/>
      <c r="J64" s="17"/>
    </row>
    <row r="65" spans="1:10" ht="13.5">
      <c r="A65" s="10">
        <v>64</v>
      </c>
      <c r="B65" s="11">
        <f t="shared" si="1"/>
        <v>1.3444615905754866</v>
      </c>
      <c r="C65" s="12"/>
      <c r="D65" s="17"/>
      <c r="E65" s="17"/>
      <c r="F65" s="17"/>
      <c r="G65" s="17"/>
      <c r="H65" s="17"/>
      <c r="I65" s="17"/>
      <c r="J65" s="17"/>
    </row>
    <row r="66" spans="1:10" ht="13.5">
      <c r="A66" s="10">
        <v>58</v>
      </c>
      <c r="B66" s="11">
        <f t="shared" si="1"/>
        <v>23.430351161127614</v>
      </c>
      <c r="C66" s="12"/>
      <c r="D66" s="17"/>
      <c r="E66" s="17"/>
      <c r="F66" s="17"/>
      <c r="G66" s="17"/>
      <c r="H66" s="17"/>
      <c r="I66" s="17"/>
      <c r="J66" s="17"/>
    </row>
    <row r="67" spans="1:10" ht="13.5">
      <c r="A67" s="10">
        <v>64</v>
      </c>
      <c r="B67" s="11">
        <f t="shared" si="1"/>
        <v>1.3444615905754866</v>
      </c>
      <c r="C67" s="12"/>
      <c r="D67" s="17"/>
      <c r="E67" s="17"/>
      <c r="F67" s="17"/>
      <c r="G67" s="17"/>
      <c r="H67" s="17"/>
      <c r="I67" s="17"/>
      <c r="J67" s="17"/>
    </row>
    <row r="68" spans="1:10" ht="13.5">
      <c r="A68" s="10">
        <v>70</v>
      </c>
      <c r="B68" s="11">
        <f t="shared" si="1"/>
        <v>51.25857202002336</v>
      </c>
      <c r="C68" s="12"/>
      <c r="D68" s="17"/>
      <c r="E68" s="17"/>
      <c r="F68" s="17"/>
      <c r="G68" s="17"/>
      <c r="H68" s="17"/>
      <c r="I68" s="17"/>
      <c r="J68" s="17"/>
    </row>
    <row r="69" spans="1:10" ht="13.5">
      <c r="A69" s="10">
        <v>76</v>
      </c>
      <c r="B69" s="11">
        <f t="shared" si="1"/>
        <v>173.17268244947124</v>
      </c>
      <c r="C69" s="12"/>
      <c r="D69" s="17"/>
      <c r="E69" s="17"/>
      <c r="F69" s="17"/>
      <c r="G69" s="17"/>
      <c r="H69" s="17"/>
      <c r="I69" s="17"/>
      <c r="J69" s="17"/>
    </row>
    <row r="70" spans="1:10" ht="13.5">
      <c r="A70" s="10">
        <v>95</v>
      </c>
      <c r="B70" s="11">
        <f t="shared" si="1"/>
        <v>1034.2340321427228</v>
      </c>
      <c r="C70" s="12"/>
      <c r="D70" s="17"/>
      <c r="E70" s="17"/>
      <c r="F70" s="17"/>
      <c r="G70" s="17"/>
      <c r="H70" s="17"/>
      <c r="I70" s="17"/>
      <c r="J70" s="17"/>
    </row>
    <row r="71" spans="1:10" ht="13.5">
      <c r="A71" s="10">
        <v>48</v>
      </c>
      <c r="B71" s="11">
        <f t="shared" si="1"/>
        <v>220.24016711204783</v>
      </c>
      <c r="C71" s="12"/>
      <c r="D71" s="17"/>
      <c r="E71" s="17"/>
      <c r="F71" s="17"/>
      <c r="G71" s="17"/>
      <c r="H71" s="17"/>
      <c r="I71" s="17"/>
      <c r="J71" s="17"/>
    </row>
    <row r="72" spans="1:10" ht="13.5">
      <c r="A72" s="10">
        <v>61</v>
      </c>
      <c r="B72" s="11">
        <f t="shared" si="1"/>
        <v>3.38740637585155</v>
      </c>
      <c r="C72" s="12"/>
      <c r="D72" s="17"/>
      <c r="E72" s="17"/>
      <c r="F72" s="17"/>
      <c r="G72" s="17"/>
      <c r="H72" s="17"/>
      <c r="I72" s="17"/>
      <c r="J72" s="17"/>
    </row>
    <row r="73" spans="1:10" ht="13.5">
      <c r="A73" s="10">
        <v>69</v>
      </c>
      <c r="B73" s="11">
        <f t="shared" si="1"/>
        <v>37.93955361511538</v>
      </c>
      <c r="C73" s="12"/>
      <c r="D73" s="17"/>
      <c r="E73" s="17"/>
      <c r="F73" s="17"/>
      <c r="G73" s="17"/>
      <c r="H73" s="17"/>
      <c r="I73" s="17"/>
      <c r="J73" s="17"/>
    </row>
    <row r="74" spans="1:10" ht="13.5">
      <c r="A74" s="10">
        <v>66</v>
      </c>
      <c r="B74" s="11">
        <f t="shared" si="1"/>
        <v>9.982498400391444</v>
      </c>
      <c r="C74" s="12"/>
      <c r="D74" s="17"/>
      <c r="E74" s="17"/>
      <c r="F74" s="17"/>
      <c r="G74" s="17"/>
      <c r="H74" s="17"/>
      <c r="I74" s="17"/>
      <c r="J74" s="17"/>
    </row>
    <row r="75" spans="1:10" ht="13.5">
      <c r="A75" s="10">
        <v>65</v>
      </c>
      <c r="B75" s="11">
        <f t="shared" si="1"/>
        <v>4.663479995483466</v>
      </c>
      <c r="C75" s="12"/>
      <c r="D75" s="17"/>
      <c r="E75" s="17"/>
      <c r="F75" s="17"/>
      <c r="G75" s="17"/>
      <c r="H75" s="17"/>
      <c r="I75" s="17"/>
      <c r="J75" s="17"/>
    </row>
    <row r="76" spans="1:10" ht="13.5">
      <c r="A76" s="10">
        <v>62</v>
      </c>
      <c r="B76" s="11">
        <f t="shared" si="1"/>
        <v>0.7064247807595289</v>
      </c>
      <c r="C76" s="12"/>
      <c r="D76" s="17"/>
      <c r="E76" s="17"/>
      <c r="F76" s="17"/>
      <c r="G76" s="17"/>
      <c r="H76" s="17"/>
      <c r="I76" s="17"/>
      <c r="J76" s="17"/>
    </row>
    <row r="77" spans="1:10" ht="13.5">
      <c r="A77" s="10">
        <v>53</v>
      </c>
      <c r="B77" s="11">
        <f t="shared" si="1"/>
        <v>96.83525913658772</v>
      </c>
      <c r="C77" s="12"/>
      <c r="D77" s="17"/>
      <c r="E77" s="17"/>
      <c r="F77" s="17"/>
      <c r="G77" s="17"/>
      <c r="H77" s="17"/>
      <c r="I77" s="17"/>
      <c r="J77" s="17"/>
    </row>
    <row r="78" spans="1:10" ht="13.5">
      <c r="A78" s="10">
        <v>65</v>
      </c>
      <c r="B78" s="11">
        <f t="shared" si="1"/>
        <v>4.663479995483466</v>
      </c>
      <c r="C78" s="12"/>
      <c r="D78" s="17"/>
      <c r="E78" s="17"/>
      <c r="F78" s="17"/>
      <c r="G78" s="17"/>
      <c r="H78" s="17"/>
      <c r="I78" s="17"/>
      <c r="J78" s="17"/>
    </row>
    <row r="79" spans="1:10" ht="13.5">
      <c r="A79" s="10">
        <v>99</v>
      </c>
      <c r="B79" s="11">
        <f t="shared" si="1"/>
        <v>1307.5101057623547</v>
      </c>
      <c r="C79" s="12"/>
      <c r="D79" s="17"/>
      <c r="E79" s="17"/>
      <c r="F79" s="17"/>
      <c r="G79" s="17"/>
      <c r="H79" s="17"/>
      <c r="I79" s="17"/>
      <c r="J79" s="17"/>
    </row>
    <row r="80" spans="1:10" ht="13.5">
      <c r="A80" s="10">
        <v>59</v>
      </c>
      <c r="B80" s="11">
        <f t="shared" si="1"/>
        <v>14.749369566035591</v>
      </c>
      <c r="C80" s="12"/>
      <c r="D80" s="17"/>
      <c r="E80" s="17"/>
      <c r="F80" s="17"/>
      <c r="G80" s="17"/>
      <c r="H80" s="17"/>
      <c r="I80" s="17"/>
      <c r="J80" s="17"/>
    </row>
    <row r="81" spans="1:10" ht="13.5">
      <c r="A81" s="10">
        <v>84</v>
      </c>
      <c r="B81" s="11">
        <f t="shared" si="1"/>
        <v>447.72482968873504</v>
      </c>
      <c r="C81" s="12"/>
      <c r="D81" s="17"/>
      <c r="E81" s="17"/>
      <c r="F81" s="17"/>
      <c r="G81" s="17"/>
      <c r="H81" s="17"/>
      <c r="I81" s="17"/>
      <c r="J81" s="17"/>
    </row>
    <row r="82" spans="1:10" ht="13.5">
      <c r="A82" s="10">
        <v>51</v>
      </c>
      <c r="B82" s="11">
        <f t="shared" si="1"/>
        <v>140.19722232677177</v>
      </c>
      <c r="C82" s="12"/>
      <c r="D82" s="17"/>
      <c r="E82" s="17"/>
      <c r="F82" s="17"/>
      <c r="G82" s="17"/>
      <c r="H82" s="17"/>
      <c r="I82" s="17"/>
      <c r="J82" s="17"/>
    </row>
    <row r="83" spans="1:10" ht="13.5">
      <c r="A83" s="10">
        <v>67</v>
      </c>
      <c r="B83" s="11">
        <f t="shared" si="1"/>
        <v>17.301516805299425</v>
      </c>
      <c r="C83" s="12"/>
      <c r="D83" s="17"/>
      <c r="E83" s="17"/>
      <c r="F83" s="17"/>
      <c r="G83" s="17"/>
      <c r="H83" s="17"/>
      <c r="I83" s="17"/>
      <c r="J83" s="17"/>
    </row>
    <row r="84" spans="1:10" ht="13.5">
      <c r="A84" s="10">
        <v>76</v>
      </c>
      <c r="B84" s="11">
        <f t="shared" si="1"/>
        <v>173.17268244947124</v>
      </c>
      <c r="C84" s="12"/>
      <c r="D84" s="17"/>
      <c r="E84" s="17"/>
      <c r="F84" s="17"/>
      <c r="G84" s="17"/>
      <c r="H84" s="17"/>
      <c r="I84" s="17"/>
      <c r="J84" s="17"/>
    </row>
    <row r="85" spans="1:10" ht="13.5">
      <c r="A85" s="10">
        <v>56</v>
      </c>
      <c r="B85" s="11">
        <f t="shared" si="1"/>
        <v>46.79231435131165</v>
      </c>
      <c r="C85" s="12"/>
      <c r="D85" s="17"/>
      <c r="E85" s="17"/>
      <c r="F85" s="17"/>
      <c r="G85" s="17"/>
      <c r="H85" s="17"/>
      <c r="I85" s="17"/>
      <c r="J85" s="17"/>
    </row>
    <row r="86" spans="1:10" ht="13.5">
      <c r="A86" s="10">
        <v>60</v>
      </c>
      <c r="B86" s="11">
        <f t="shared" si="1"/>
        <v>8.06838797094357</v>
      </c>
      <c r="C86" s="12"/>
      <c r="D86" s="17"/>
      <c r="E86" s="17"/>
      <c r="F86" s="17"/>
      <c r="G86" s="17"/>
      <c r="H86" s="17"/>
      <c r="I86" s="17"/>
      <c r="J86" s="17"/>
    </row>
    <row r="87" spans="1:10" ht="13.5">
      <c r="A87" s="10">
        <v>71</v>
      </c>
      <c r="B87" s="11">
        <f t="shared" si="1"/>
        <v>66.57759042493134</v>
      </c>
      <c r="C87" s="12"/>
      <c r="D87" s="17"/>
      <c r="E87" s="17"/>
      <c r="F87" s="17"/>
      <c r="G87" s="17"/>
      <c r="H87" s="17"/>
      <c r="I87" s="17"/>
      <c r="J87" s="17"/>
    </row>
    <row r="88" spans="1:10" ht="13.5">
      <c r="A88" s="10">
        <v>75</v>
      </c>
      <c r="B88" s="11">
        <f t="shared" si="1"/>
        <v>147.85366404456326</v>
      </c>
      <c r="C88" s="12"/>
      <c r="D88" s="17"/>
      <c r="E88" s="17"/>
      <c r="F88" s="17"/>
      <c r="G88" s="17"/>
      <c r="H88" s="17"/>
      <c r="I88" s="17"/>
      <c r="J88" s="17"/>
    </row>
    <row r="89" spans="1:10" ht="13.5">
      <c r="A89" s="10">
        <v>99</v>
      </c>
      <c r="B89" s="11">
        <f t="shared" si="1"/>
        <v>1307.5101057623547</v>
      </c>
      <c r="C89" s="12"/>
      <c r="D89" s="17"/>
      <c r="E89" s="17"/>
      <c r="F89" s="17"/>
      <c r="G89" s="17"/>
      <c r="H89" s="17"/>
      <c r="I89" s="17"/>
      <c r="J89" s="17"/>
    </row>
    <row r="90" spans="1:10" ht="13.5">
      <c r="A90" s="10">
        <v>70</v>
      </c>
      <c r="B90" s="11">
        <f aca="true" t="shared" si="2" ref="B90:B121">(A90-$A$23)^2</f>
        <v>51.25857202002336</v>
      </c>
      <c r="C90" s="12"/>
      <c r="D90" s="17"/>
      <c r="E90" s="17"/>
      <c r="F90" s="17"/>
      <c r="G90" s="17"/>
      <c r="H90" s="17"/>
      <c r="I90" s="17"/>
      <c r="J90" s="17"/>
    </row>
    <row r="91" spans="1:10" ht="13.5">
      <c r="A91" s="10">
        <v>41</v>
      </c>
      <c r="B91" s="11">
        <f t="shared" si="2"/>
        <v>477.00703827769195</v>
      </c>
      <c r="C91" s="12"/>
      <c r="D91" s="17"/>
      <c r="E91" s="17"/>
      <c r="F91" s="17"/>
      <c r="G91" s="17"/>
      <c r="H91" s="17"/>
      <c r="I91" s="17"/>
      <c r="J91" s="17"/>
    </row>
    <row r="92" spans="1:10" ht="13.5">
      <c r="A92" s="10">
        <v>66</v>
      </c>
      <c r="B92" s="11">
        <f t="shared" si="2"/>
        <v>9.982498400391444</v>
      </c>
      <c r="C92" s="12"/>
      <c r="D92" s="17"/>
      <c r="E92" s="17"/>
      <c r="F92" s="17"/>
      <c r="G92" s="17"/>
      <c r="H92" s="17"/>
      <c r="I92" s="17"/>
      <c r="J92" s="17"/>
    </row>
    <row r="93" spans="1:10" ht="13.5">
      <c r="A93" s="10">
        <v>67</v>
      </c>
      <c r="B93" s="11">
        <f t="shared" si="2"/>
        <v>17.301516805299425</v>
      </c>
      <c r="C93" s="12"/>
      <c r="D93" s="17"/>
      <c r="E93" s="17"/>
      <c r="F93" s="17"/>
      <c r="G93" s="17"/>
      <c r="H93" s="17"/>
      <c r="I93" s="17"/>
      <c r="J93" s="17"/>
    </row>
    <row r="94" spans="1:10" ht="13.5">
      <c r="A94" s="10">
        <v>50</v>
      </c>
      <c r="B94" s="11">
        <f t="shared" si="2"/>
        <v>164.8782039218638</v>
      </c>
      <c r="C94" s="12"/>
      <c r="D94" s="17"/>
      <c r="E94" s="17"/>
      <c r="F94" s="17"/>
      <c r="G94" s="17"/>
      <c r="H94" s="17"/>
      <c r="I94" s="17"/>
      <c r="J94" s="17"/>
    </row>
    <row r="95" spans="1:10" ht="13.5">
      <c r="A95" s="10">
        <v>69</v>
      </c>
      <c r="B95" s="11">
        <f t="shared" si="2"/>
        <v>37.93955361511538</v>
      </c>
      <c r="C95" s="12"/>
      <c r="D95" s="17"/>
      <c r="E95" s="17"/>
      <c r="F95" s="17"/>
      <c r="G95" s="17"/>
      <c r="H95" s="17"/>
      <c r="I95" s="17"/>
      <c r="J95" s="17"/>
    </row>
    <row r="96" spans="1:10" ht="13.5">
      <c r="A96" s="10">
        <v>49</v>
      </c>
      <c r="B96" s="11">
        <f t="shared" si="2"/>
        <v>191.5591855169558</v>
      </c>
      <c r="C96" s="12"/>
      <c r="D96" s="17"/>
      <c r="E96" s="17"/>
      <c r="F96" s="17"/>
      <c r="G96" s="17"/>
      <c r="H96" s="17"/>
      <c r="I96" s="17"/>
      <c r="J96" s="17"/>
    </row>
    <row r="97" spans="1:10" ht="13.5">
      <c r="A97" s="10">
        <v>78</v>
      </c>
      <c r="B97" s="11">
        <f t="shared" si="2"/>
        <v>229.8107192592872</v>
      </c>
      <c r="C97" s="12"/>
      <c r="D97" s="17"/>
      <c r="E97" s="17"/>
      <c r="F97" s="17"/>
      <c r="G97" s="17"/>
      <c r="H97" s="17"/>
      <c r="I97" s="17"/>
      <c r="J97" s="17"/>
    </row>
    <row r="98" spans="1:10" ht="13.5">
      <c r="A98" s="10">
        <v>63</v>
      </c>
      <c r="B98" s="11">
        <f t="shared" si="2"/>
        <v>0.025443185667507803</v>
      </c>
      <c r="C98" s="12"/>
      <c r="D98" s="17"/>
      <c r="E98" s="17"/>
      <c r="F98" s="17"/>
      <c r="G98" s="17"/>
      <c r="H98" s="17"/>
      <c r="I98" s="17"/>
      <c r="J98" s="17"/>
    </row>
    <row r="99" spans="1:10" ht="13.5">
      <c r="A99" s="10">
        <v>69</v>
      </c>
      <c r="B99" s="11">
        <f t="shared" si="2"/>
        <v>37.93955361511538</v>
      </c>
      <c r="C99" s="12"/>
      <c r="D99" s="17"/>
      <c r="E99" s="17"/>
      <c r="F99" s="17"/>
      <c r="G99" s="17"/>
      <c r="H99" s="17"/>
      <c r="I99" s="17"/>
      <c r="J99" s="17"/>
    </row>
    <row r="100" spans="1:10" ht="13.5">
      <c r="A100" s="10">
        <v>61</v>
      </c>
      <c r="B100" s="11">
        <f t="shared" si="2"/>
        <v>3.38740637585155</v>
      </c>
      <c r="C100" s="12"/>
      <c r="D100" s="17"/>
      <c r="E100" s="17"/>
      <c r="F100" s="17"/>
      <c r="G100" s="17"/>
      <c r="H100" s="17"/>
      <c r="I100" s="17"/>
      <c r="J100" s="17"/>
    </row>
    <row r="101" spans="1:10" ht="13.5">
      <c r="A101" s="10">
        <v>64</v>
      </c>
      <c r="B101" s="11">
        <f t="shared" si="2"/>
        <v>1.3444615905754866</v>
      </c>
      <c r="C101" s="12"/>
      <c r="D101" s="17"/>
      <c r="E101" s="17"/>
      <c r="F101" s="17"/>
      <c r="G101" s="17"/>
      <c r="H101" s="17"/>
      <c r="I101" s="17"/>
      <c r="J101" s="17"/>
    </row>
    <row r="102" spans="1:10" ht="13.5">
      <c r="A102" s="10">
        <v>59</v>
      </c>
      <c r="B102" s="11">
        <f t="shared" si="2"/>
        <v>14.749369566035591</v>
      </c>
      <c r="C102" s="12"/>
      <c r="D102" s="17"/>
      <c r="E102" s="17"/>
      <c r="F102" s="17"/>
      <c r="G102" s="17"/>
      <c r="H102" s="17"/>
      <c r="I102" s="17"/>
      <c r="J102" s="17"/>
    </row>
    <row r="103" spans="1:10" ht="13.5">
      <c r="A103" s="10">
        <v>61</v>
      </c>
      <c r="B103" s="11">
        <f t="shared" si="2"/>
        <v>3.38740637585155</v>
      </c>
      <c r="C103" s="12"/>
      <c r="D103" s="17"/>
      <c r="E103" s="17"/>
      <c r="F103" s="17"/>
      <c r="G103" s="17"/>
      <c r="H103" s="17"/>
      <c r="I103" s="17"/>
      <c r="J103" s="17"/>
    </row>
    <row r="104" spans="1:10" ht="13.5">
      <c r="A104" s="10">
        <v>79</v>
      </c>
      <c r="B104" s="11">
        <f t="shared" si="2"/>
        <v>261.12973766419515</v>
      </c>
      <c r="C104" s="12"/>
      <c r="D104" s="17"/>
      <c r="E104" s="17"/>
      <c r="F104" s="17"/>
      <c r="G104" s="17"/>
      <c r="H104" s="17"/>
      <c r="I104" s="17"/>
      <c r="J104" s="17"/>
    </row>
    <row r="105" spans="1:10" ht="13.5">
      <c r="A105" s="10">
        <v>64</v>
      </c>
      <c r="B105" s="11">
        <f t="shared" si="2"/>
        <v>1.3444615905754866</v>
      </c>
      <c r="C105" s="12"/>
      <c r="D105" s="17"/>
      <c r="E105" s="17"/>
      <c r="F105" s="17"/>
      <c r="G105" s="17"/>
      <c r="H105" s="17"/>
      <c r="I105" s="17"/>
      <c r="J105" s="17"/>
    </row>
    <row r="106" spans="1:10" ht="13.5">
      <c r="A106" s="10">
        <v>99</v>
      </c>
      <c r="B106" s="11">
        <f t="shared" si="2"/>
        <v>1307.5101057623547</v>
      </c>
      <c r="C106" s="12"/>
      <c r="D106" s="17"/>
      <c r="E106" s="17"/>
      <c r="F106" s="17"/>
      <c r="G106" s="17"/>
      <c r="H106" s="17"/>
      <c r="I106" s="17"/>
      <c r="J106" s="17"/>
    </row>
    <row r="107" spans="1:10" ht="13.5">
      <c r="A107" s="10">
        <v>1</v>
      </c>
      <c r="B107" s="11">
        <f t="shared" si="2"/>
        <v>3824.246302081373</v>
      </c>
      <c r="C107" s="12"/>
      <c r="D107" s="17"/>
      <c r="E107" s="17"/>
      <c r="F107" s="17"/>
      <c r="G107" s="17"/>
      <c r="H107" s="17"/>
      <c r="I107" s="17"/>
      <c r="J107" s="17"/>
    </row>
    <row r="108" spans="1:10" ht="13.5">
      <c r="A108" s="10">
        <v>50</v>
      </c>
      <c r="B108" s="11">
        <f t="shared" si="2"/>
        <v>164.8782039218638</v>
      </c>
      <c r="C108" s="12"/>
      <c r="D108" s="17"/>
      <c r="E108" s="17"/>
      <c r="F108" s="17"/>
      <c r="G108" s="17"/>
      <c r="H108" s="17"/>
      <c r="I108" s="17"/>
      <c r="J108" s="17"/>
    </row>
    <row r="109" spans="1:10" ht="13.5">
      <c r="A109" s="10">
        <v>80</v>
      </c>
      <c r="B109" s="11">
        <f t="shared" si="2"/>
        <v>294.4487560691031</v>
      </c>
      <c r="C109" s="12"/>
      <c r="D109" s="17"/>
      <c r="E109" s="17"/>
      <c r="F109" s="17"/>
      <c r="G109" s="17"/>
      <c r="H109" s="17"/>
      <c r="I109" s="17"/>
      <c r="J109" s="17"/>
    </row>
    <row r="110" spans="1:10" ht="13.5">
      <c r="A110" s="10">
        <v>96</v>
      </c>
      <c r="B110" s="11">
        <f t="shared" si="2"/>
        <v>1099.5530505476308</v>
      </c>
      <c r="C110" s="12"/>
      <c r="D110" s="17"/>
      <c r="E110" s="17"/>
      <c r="F110" s="17"/>
      <c r="G110" s="17"/>
      <c r="H110" s="17"/>
      <c r="I110" s="17"/>
      <c r="J110" s="17"/>
    </row>
    <row r="111" spans="1:10" ht="13.5">
      <c r="A111" s="10">
        <v>56</v>
      </c>
      <c r="B111" s="11">
        <f t="shared" si="2"/>
        <v>46.79231435131165</v>
      </c>
      <c r="C111" s="12"/>
      <c r="D111" s="17"/>
      <c r="E111" s="17"/>
      <c r="F111" s="17"/>
      <c r="G111" s="17"/>
      <c r="H111" s="17"/>
      <c r="I111" s="17"/>
      <c r="J111" s="17"/>
    </row>
    <row r="112" spans="1:10" ht="13.5">
      <c r="A112" s="10">
        <v>59</v>
      </c>
      <c r="B112" s="11">
        <f t="shared" si="2"/>
        <v>14.749369566035591</v>
      </c>
      <c r="C112" s="12"/>
      <c r="D112" s="17"/>
      <c r="E112" s="17"/>
      <c r="F112" s="17"/>
      <c r="G112" s="17"/>
      <c r="H112" s="17"/>
      <c r="I112" s="17"/>
      <c r="J112" s="17"/>
    </row>
    <row r="113" spans="1:10" ht="13.5">
      <c r="A113" s="10">
        <v>96</v>
      </c>
      <c r="B113" s="11">
        <f t="shared" si="2"/>
        <v>1099.5530505476308</v>
      </c>
      <c r="C113" s="12"/>
      <c r="D113" s="17"/>
      <c r="E113" s="17"/>
      <c r="F113" s="17"/>
      <c r="G113" s="17"/>
      <c r="H113" s="17"/>
      <c r="I113" s="17"/>
      <c r="J113" s="17"/>
    </row>
    <row r="114" spans="1:10" ht="13.5">
      <c r="A114" s="10">
        <v>47</v>
      </c>
      <c r="B114" s="11">
        <f t="shared" si="2"/>
        <v>250.92114870713985</v>
      </c>
      <c r="C114" s="12"/>
      <c r="D114" s="17"/>
      <c r="E114" s="17"/>
      <c r="F114" s="17"/>
      <c r="G114" s="17"/>
      <c r="H114" s="17"/>
      <c r="I114" s="17"/>
      <c r="J114" s="17"/>
    </row>
    <row r="115" spans="1:10" ht="13.5">
      <c r="A115" s="10">
        <v>56</v>
      </c>
      <c r="B115" s="11">
        <f t="shared" si="2"/>
        <v>46.79231435131165</v>
      </c>
      <c r="C115" s="12"/>
      <c r="D115" s="17"/>
      <c r="E115" s="17"/>
      <c r="F115" s="17"/>
      <c r="G115" s="17"/>
      <c r="H115" s="17"/>
      <c r="I115" s="17"/>
      <c r="J115" s="17"/>
    </row>
    <row r="116" spans="1:10" ht="13.5">
      <c r="A116" s="10">
        <v>76</v>
      </c>
      <c r="B116" s="11">
        <f t="shared" si="2"/>
        <v>173.17268244947124</v>
      </c>
      <c r="C116" s="12"/>
      <c r="D116" s="17"/>
      <c r="E116" s="17"/>
      <c r="F116" s="17"/>
      <c r="G116" s="17"/>
      <c r="H116" s="17"/>
      <c r="I116" s="17"/>
      <c r="J116" s="17"/>
    </row>
    <row r="117" spans="1:10" ht="13.5">
      <c r="A117" s="10">
        <v>65</v>
      </c>
      <c r="B117" s="11">
        <f t="shared" si="2"/>
        <v>4.663479995483466</v>
      </c>
      <c r="C117" s="12"/>
      <c r="D117" s="17"/>
      <c r="E117" s="17"/>
      <c r="F117" s="17"/>
      <c r="G117" s="17"/>
      <c r="H117" s="17"/>
      <c r="I117" s="17"/>
      <c r="J117" s="17"/>
    </row>
    <row r="118" spans="1:10" ht="13.5">
      <c r="A118" s="10">
        <v>10</v>
      </c>
      <c r="B118" s="11">
        <f t="shared" si="2"/>
        <v>2792.1174677255444</v>
      </c>
      <c r="C118" s="12"/>
      <c r="D118" s="17"/>
      <c r="E118" s="17"/>
      <c r="F118" s="17"/>
      <c r="G118" s="17"/>
      <c r="H118" s="17"/>
      <c r="I118" s="17"/>
      <c r="J118" s="17"/>
    </row>
    <row r="119" spans="1:10" ht="13.5">
      <c r="A119" s="10">
        <v>59</v>
      </c>
      <c r="B119" s="11">
        <f t="shared" si="2"/>
        <v>14.749369566035591</v>
      </c>
      <c r="C119" s="12"/>
      <c r="D119" s="17"/>
      <c r="E119" s="17"/>
      <c r="F119" s="17"/>
      <c r="G119" s="17"/>
      <c r="H119" s="17"/>
      <c r="I119" s="17"/>
      <c r="J119" s="17"/>
    </row>
    <row r="120" spans="1:10" ht="13.5">
      <c r="A120" s="10">
        <v>61</v>
      </c>
      <c r="B120" s="11">
        <f t="shared" si="2"/>
        <v>3.38740637585155</v>
      </c>
      <c r="C120" s="12"/>
      <c r="D120" s="17"/>
      <c r="E120" s="17"/>
      <c r="F120" s="17"/>
      <c r="G120" s="17"/>
      <c r="H120" s="17"/>
      <c r="I120" s="17"/>
      <c r="J120" s="17"/>
    </row>
    <row r="121" spans="1:10" ht="13.5">
      <c r="A121" s="10">
        <v>67</v>
      </c>
      <c r="B121" s="11">
        <f t="shared" si="2"/>
        <v>17.301516805299425</v>
      </c>
      <c r="C121" s="12"/>
      <c r="D121" s="17"/>
      <c r="E121" s="17"/>
      <c r="F121" s="17"/>
      <c r="G121" s="17"/>
      <c r="H121" s="17"/>
      <c r="I121" s="17"/>
      <c r="J121" s="17"/>
    </row>
    <row r="122" spans="1:10" ht="13.5">
      <c r="A122" s="10">
        <v>66</v>
      </c>
      <c r="B122" s="11">
        <f aca="true" t="shared" si="3" ref="B122:B153">(A122-$A$23)^2</f>
        <v>9.982498400391444</v>
      </c>
      <c r="C122" s="12"/>
      <c r="D122" s="17"/>
      <c r="E122" s="17"/>
      <c r="F122" s="17"/>
      <c r="G122" s="17"/>
      <c r="H122" s="17"/>
      <c r="I122" s="17"/>
      <c r="J122" s="17"/>
    </row>
    <row r="123" spans="1:10" ht="13.5">
      <c r="A123" s="10">
        <v>56</v>
      </c>
      <c r="B123" s="11">
        <f t="shared" si="3"/>
        <v>46.79231435131165</v>
      </c>
      <c r="C123" s="12"/>
      <c r="D123" s="17"/>
      <c r="E123" s="17"/>
      <c r="F123" s="17"/>
      <c r="G123" s="17"/>
      <c r="H123" s="17"/>
      <c r="I123" s="17"/>
      <c r="J123" s="17"/>
    </row>
    <row r="124" spans="1:10" ht="13.5">
      <c r="A124" s="10">
        <v>62</v>
      </c>
      <c r="B124" s="11">
        <f t="shared" si="3"/>
        <v>0.7064247807595289</v>
      </c>
      <c r="C124" s="12"/>
      <c r="D124" s="17"/>
      <c r="E124" s="17"/>
      <c r="F124" s="17"/>
      <c r="G124" s="17"/>
      <c r="H124" s="17"/>
      <c r="I124" s="17"/>
      <c r="J124" s="17"/>
    </row>
    <row r="125" spans="1:10" ht="13.5">
      <c r="A125" s="10">
        <v>51</v>
      </c>
      <c r="B125" s="11">
        <f t="shared" si="3"/>
        <v>140.19722232677177</v>
      </c>
      <c r="C125" s="12"/>
      <c r="D125" s="17"/>
      <c r="E125" s="17"/>
      <c r="F125" s="17"/>
      <c r="G125" s="17"/>
      <c r="H125" s="17"/>
      <c r="I125" s="17"/>
      <c r="J125" s="17"/>
    </row>
    <row r="126" spans="1:10" ht="13.5">
      <c r="A126" s="10">
        <v>57</v>
      </c>
      <c r="B126" s="11">
        <f t="shared" si="3"/>
        <v>34.11133275621963</v>
      </c>
      <c r="C126" s="12"/>
      <c r="D126" s="17"/>
      <c r="E126" s="17"/>
      <c r="F126" s="17"/>
      <c r="G126" s="17"/>
      <c r="H126" s="17"/>
      <c r="I126" s="17"/>
      <c r="J126" s="17"/>
    </row>
    <row r="127" spans="1:10" ht="13.5">
      <c r="A127" s="10">
        <v>45</v>
      </c>
      <c r="B127" s="11">
        <f t="shared" si="3"/>
        <v>318.28311189732386</v>
      </c>
      <c r="C127" s="12"/>
      <c r="D127" s="17"/>
      <c r="E127" s="17"/>
      <c r="F127" s="17"/>
      <c r="G127" s="17"/>
      <c r="H127" s="17"/>
      <c r="I127" s="17"/>
      <c r="J127" s="17"/>
    </row>
    <row r="128" spans="1:10" ht="13.5">
      <c r="A128" s="10">
        <v>57</v>
      </c>
      <c r="B128" s="11">
        <f t="shared" si="3"/>
        <v>34.11133275621963</v>
      </c>
      <c r="C128" s="12"/>
      <c r="D128" s="17"/>
      <c r="E128" s="17"/>
      <c r="F128" s="17"/>
      <c r="G128" s="17"/>
      <c r="H128" s="17"/>
      <c r="I128" s="17"/>
      <c r="J128" s="17"/>
    </row>
    <row r="129" spans="1:10" ht="13.5">
      <c r="A129" s="10">
        <v>57</v>
      </c>
      <c r="B129" s="11">
        <f t="shared" si="3"/>
        <v>34.11133275621963</v>
      </c>
      <c r="C129" s="12"/>
      <c r="D129" s="17"/>
      <c r="E129" s="17"/>
      <c r="F129" s="17"/>
      <c r="G129" s="17"/>
      <c r="H129" s="17"/>
      <c r="I129" s="17"/>
      <c r="J129" s="17"/>
    </row>
    <row r="130" spans="1:10" ht="13.5">
      <c r="A130" s="10">
        <v>59</v>
      </c>
      <c r="B130" s="11">
        <f t="shared" si="3"/>
        <v>14.749369566035591</v>
      </c>
      <c r="C130" s="12"/>
      <c r="D130" s="17"/>
      <c r="E130" s="17"/>
      <c r="F130" s="17"/>
      <c r="G130" s="17"/>
      <c r="H130" s="17"/>
      <c r="I130" s="17"/>
      <c r="J130" s="17"/>
    </row>
    <row r="131" spans="1:10" ht="13.5">
      <c r="A131" s="10">
        <v>78</v>
      </c>
      <c r="B131" s="11">
        <f t="shared" si="3"/>
        <v>229.8107192592872</v>
      </c>
      <c r="C131" s="12"/>
      <c r="D131" s="17"/>
      <c r="E131" s="17"/>
      <c r="F131" s="17"/>
      <c r="G131" s="17"/>
      <c r="H131" s="17"/>
      <c r="I131" s="17"/>
      <c r="J131" s="17"/>
    </row>
    <row r="132" spans="1:10" ht="13.5">
      <c r="A132" s="10">
        <v>61</v>
      </c>
      <c r="B132" s="11">
        <f t="shared" si="3"/>
        <v>3.38740637585155</v>
      </c>
      <c r="C132" s="12"/>
      <c r="D132" s="17"/>
      <c r="E132" s="17"/>
      <c r="F132" s="17"/>
      <c r="G132" s="17"/>
      <c r="H132" s="17"/>
      <c r="I132" s="17"/>
      <c r="J132" s="17"/>
    </row>
    <row r="133" spans="1:10" ht="13.5">
      <c r="A133" s="10">
        <v>52</v>
      </c>
      <c r="B133" s="11">
        <f t="shared" si="3"/>
        <v>117.51624073167974</v>
      </c>
      <c r="C133" s="12"/>
      <c r="D133" s="17"/>
      <c r="E133" s="17"/>
      <c r="F133" s="17"/>
      <c r="G133" s="17"/>
      <c r="H133" s="17"/>
      <c r="I133" s="17"/>
      <c r="J133" s="17"/>
    </row>
    <row r="134" spans="1:10" ht="13.5">
      <c r="A134" s="10">
        <v>89</v>
      </c>
      <c r="B134" s="11">
        <f t="shared" si="3"/>
        <v>684.319921713275</v>
      </c>
      <c r="C134" s="12"/>
      <c r="D134" s="17"/>
      <c r="E134" s="17"/>
      <c r="F134" s="17"/>
      <c r="G134" s="17"/>
      <c r="H134" s="17"/>
      <c r="I134" s="17"/>
      <c r="J134" s="17"/>
    </row>
    <row r="135" spans="1:10" ht="13.5">
      <c r="A135" s="10">
        <v>89</v>
      </c>
      <c r="B135" s="11">
        <f t="shared" si="3"/>
        <v>684.319921713275</v>
      </c>
      <c r="C135" s="12"/>
      <c r="D135" s="17"/>
      <c r="E135" s="17"/>
      <c r="F135" s="17"/>
      <c r="G135" s="17"/>
      <c r="H135" s="17"/>
      <c r="I135" s="17"/>
      <c r="J135" s="17"/>
    </row>
    <row r="136" spans="1:10" ht="13.5">
      <c r="A136" s="10">
        <v>56</v>
      </c>
      <c r="B136" s="11">
        <f t="shared" si="3"/>
        <v>46.79231435131165</v>
      </c>
      <c r="C136" s="12"/>
      <c r="D136" s="17"/>
      <c r="E136" s="17"/>
      <c r="F136" s="17"/>
      <c r="G136" s="17"/>
      <c r="H136" s="17"/>
      <c r="I136" s="17"/>
      <c r="J136" s="17"/>
    </row>
    <row r="137" spans="1:10" ht="13.5">
      <c r="A137" s="10">
        <v>11</v>
      </c>
      <c r="B137" s="11">
        <f t="shared" si="3"/>
        <v>2687.4364861304525</v>
      </c>
      <c r="C137" s="12"/>
      <c r="D137" s="17"/>
      <c r="E137" s="17"/>
      <c r="F137" s="17"/>
      <c r="G137" s="17"/>
      <c r="H137" s="17"/>
      <c r="I137" s="17"/>
      <c r="J137" s="17"/>
    </row>
    <row r="138" spans="1:10" ht="13.5">
      <c r="A138" s="10">
        <v>63</v>
      </c>
      <c r="B138" s="11">
        <f t="shared" si="3"/>
        <v>0.025443185667507803</v>
      </c>
      <c r="C138" s="12"/>
      <c r="D138" s="17"/>
      <c r="E138" s="17"/>
      <c r="F138" s="17"/>
      <c r="G138" s="17"/>
      <c r="H138" s="17"/>
      <c r="I138" s="17"/>
      <c r="J138" s="17"/>
    </row>
    <row r="139" spans="1:10" ht="13.5">
      <c r="A139" s="10">
        <v>57</v>
      </c>
      <c r="B139" s="11">
        <f t="shared" si="3"/>
        <v>34.11133275621963</v>
      </c>
      <c r="C139" s="12"/>
      <c r="D139" s="17"/>
      <c r="E139" s="17"/>
      <c r="F139" s="17"/>
      <c r="G139" s="17"/>
      <c r="H139" s="17"/>
      <c r="I139" s="17"/>
      <c r="J139" s="17"/>
    </row>
    <row r="140" spans="1:10" ht="13.5">
      <c r="A140" s="10">
        <v>60</v>
      </c>
      <c r="B140" s="11">
        <f t="shared" si="3"/>
        <v>8.06838797094357</v>
      </c>
      <c r="C140" s="12"/>
      <c r="D140" s="17"/>
      <c r="E140" s="17"/>
      <c r="F140" s="17"/>
      <c r="G140" s="17"/>
      <c r="H140" s="17"/>
      <c r="I140" s="17"/>
      <c r="J140" s="17"/>
    </row>
    <row r="141" spans="1:10" ht="13.5">
      <c r="A141" s="10">
        <v>43</v>
      </c>
      <c r="B141" s="11">
        <f t="shared" si="3"/>
        <v>393.6450750875079</v>
      </c>
      <c r="C141" s="12"/>
      <c r="D141" s="17"/>
      <c r="E141" s="17"/>
      <c r="F141" s="17"/>
      <c r="G141" s="17"/>
      <c r="H141" s="17"/>
      <c r="I141" s="17"/>
      <c r="J141" s="17"/>
    </row>
    <row r="142" spans="1:10" ht="13.5">
      <c r="A142" s="10">
        <v>27</v>
      </c>
      <c r="B142" s="11">
        <f t="shared" si="3"/>
        <v>1284.5407806089802</v>
      </c>
      <c r="C142" s="12"/>
      <c r="D142" s="17"/>
      <c r="E142" s="17"/>
      <c r="F142" s="17"/>
      <c r="G142" s="17"/>
      <c r="H142" s="17"/>
      <c r="I142" s="17"/>
      <c r="J142" s="17"/>
    </row>
    <row r="143" spans="1:10" ht="13.5">
      <c r="A143" s="10">
        <v>70</v>
      </c>
      <c r="B143" s="11">
        <f t="shared" si="3"/>
        <v>51.25857202002336</v>
      </c>
      <c r="C143" s="12"/>
      <c r="D143" s="17"/>
      <c r="E143" s="17"/>
      <c r="F143" s="17"/>
      <c r="G143" s="17"/>
      <c r="H143" s="17"/>
      <c r="I143" s="17"/>
      <c r="J143" s="17"/>
    </row>
    <row r="144" spans="1:10" ht="13.5">
      <c r="A144" s="10">
        <v>83</v>
      </c>
      <c r="B144" s="11">
        <f t="shared" si="3"/>
        <v>406.40581128382706</v>
      </c>
      <c r="C144" s="12"/>
      <c r="D144" s="17"/>
      <c r="E144" s="17"/>
      <c r="F144" s="17"/>
      <c r="G144" s="17"/>
      <c r="H144" s="17"/>
      <c r="I144" s="17"/>
      <c r="J144" s="17"/>
    </row>
    <row r="145" spans="1:10" ht="13.5">
      <c r="A145" s="10">
        <v>73</v>
      </c>
      <c r="B145" s="11">
        <f t="shared" si="3"/>
        <v>103.2156272347473</v>
      </c>
      <c r="C145" s="12"/>
      <c r="D145" s="17"/>
      <c r="E145" s="17"/>
      <c r="F145" s="17"/>
      <c r="G145" s="17"/>
      <c r="H145" s="17"/>
      <c r="I145" s="17"/>
      <c r="J145" s="17"/>
    </row>
    <row r="146" spans="1:10" ht="13.5">
      <c r="A146" s="10">
        <v>58</v>
      </c>
      <c r="B146" s="11">
        <f t="shared" si="3"/>
        <v>23.430351161127614</v>
      </c>
      <c r="C146" s="12"/>
      <c r="D146" s="17"/>
      <c r="E146" s="17"/>
      <c r="F146" s="17"/>
      <c r="G146" s="17"/>
      <c r="H146" s="17"/>
      <c r="I146" s="17"/>
      <c r="J146" s="17"/>
    </row>
    <row r="147" spans="1:10" ht="13.5">
      <c r="A147" s="10">
        <v>65</v>
      </c>
      <c r="B147" s="11">
        <f t="shared" si="3"/>
        <v>4.663479995483466</v>
      </c>
      <c r="C147" s="12"/>
      <c r="D147" s="17"/>
      <c r="E147" s="17"/>
      <c r="F147" s="17"/>
      <c r="G147" s="17"/>
      <c r="H147" s="17"/>
      <c r="I147" s="17"/>
      <c r="J147" s="17"/>
    </row>
    <row r="148" spans="1:10" ht="13.5">
      <c r="A148" s="10">
        <v>96</v>
      </c>
      <c r="B148" s="11">
        <f t="shared" si="3"/>
        <v>1099.5530505476308</v>
      </c>
      <c r="C148" s="12"/>
      <c r="D148" s="17"/>
      <c r="E148" s="17"/>
      <c r="F148" s="17"/>
      <c r="G148" s="17"/>
      <c r="H148" s="17"/>
      <c r="I148" s="17"/>
      <c r="J148" s="17"/>
    </row>
    <row r="149" spans="1:10" ht="13.5">
      <c r="A149" s="10">
        <v>63</v>
      </c>
      <c r="B149" s="11">
        <f t="shared" si="3"/>
        <v>0.025443185667507803</v>
      </c>
      <c r="C149" s="12"/>
      <c r="D149" s="17"/>
      <c r="E149" s="17"/>
      <c r="F149" s="17"/>
      <c r="G149" s="17"/>
      <c r="H149" s="17"/>
      <c r="I149" s="17"/>
      <c r="J149" s="17"/>
    </row>
    <row r="150" spans="1:10" ht="13.5">
      <c r="A150" s="10">
        <v>55</v>
      </c>
      <c r="B150" s="11">
        <f t="shared" si="3"/>
        <v>61.473295946403674</v>
      </c>
      <c r="C150" s="12"/>
      <c r="D150" s="17"/>
      <c r="E150" s="17"/>
      <c r="F150" s="17"/>
      <c r="G150" s="17"/>
      <c r="H150" s="17"/>
      <c r="I150" s="17"/>
      <c r="J150" s="17"/>
    </row>
    <row r="151" spans="1:10" ht="13.5">
      <c r="A151" s="10">
        <v>69</v>
      </c>
      <c r="B151" s="11">
        <f t="shared" si="3"/>
        <v>37.93955361511538</v>
      </c>
      <c r="C151" s="12"/>
      <c r="D151" s="17"/>
      <c r="E151" s="17"/>
      <c r="F151" s="17"/>
      <c r="G151" s="17"/>
      <c r="H151" s="17"/>
      <c r="I151" s="17"/>
      <c r="J151" s="17"/>
    </row>
    <row r="152" spans="1:10" ht="13.5">
      <c r="A152" s="10">
        <v>63</v>
      </c>
      <c r="B152" s="11">
        <f t="shared" si="3"/>
        <v>0.025443185667507803</v>
      </c>
      <c r="C152" s="12"/>
      <c r="D152" s="17"/>
      <c r="E152" s="17"/>
      <c r="F152" s="17"/>
      <c r="G152" s="17"/>
      <c r="H152" s="17"/>
      <c r="I152" s="17"/>
      <c r="J152" s="17"/>
    </row>
    <row r="153" spans="1:10" ht="13.5">
      <c r="A153" s="10">
        <v>45</v>
      </c>
      <c r="B153" s="11">
        <f t="shared" si="3"/>
        <v>318.28311189732386</v>
      </c>
      <c r="C153" s="12"/>
      <c r="D153" s="17"/>
      <c r="E153" s="17"/>
      <c r="F153" s="17"/>
      <c r="G153" s="17"/>
      <c r="H153" s="17"/>
      <c r="I153" s="17"/>
      <c r="J153" s="17"/>
    </row>
    <row r="154" spans="1:10" ht="13.5">
      <c r="A154" s="10">
        <v>53</v>
      </c>
      <c r="B154" s="11">
        <f aca="true" t="shared" si="4" ref="B154:B185">(A154-$A$23)^2</f>
        <v>96.83525913658772</v>
      </c>
      <c r="C154" s="12"/>
      <c r="D154" s="17"/>
      <c r="E154" s="17"/>
      <c r="F154" s="17"/>
      <c r="G154" s="17"/>
      <c r="H154" s="17"/>
      <c r="I154" s="17"/>
      <c r="J154" s="17"/>
    </row>
    <row r="155" spans="1:10" ht="13.5">
      <c r="A155" s="10">
        <v>61</v>
      </c>
      <c r="B155" s="11">
        <f t="shared" si="4"/>
        <v>3.38740637585155</v>
      </c>
      <c r="C155" s="12"/>
      <c r="D155" s="17"/>
      <c r="E155" s="17"/>
      <c r="F155" s="17"/>
      <c r="G155" s="17"/>
      <c r="H155" s="17"/>
      <c r="I155" s="17"/>
      <c r="J155" s="17"/>
    </row>
    <row r="156" spans="1:10" ht="13.5">
      <c r="A156" s="10">
        <v>58</v>
      </c>
      <c r="B156" s="11">
        <f t="shared" si="4"/>
        <v>23.430351161127614</v>
      </c>
      <c r="C156" s="12"/>
      <c r="D156" s="17"/>
      <c r="E156" s="17"/>
      <c r="F156" s="17"/>
      <c r="G156" s="17"/>
      <c r="H156" s="17"/>
      <c r="I156" s="17"/>
      <c r="J156" s="17"/>
    </row>
    <row r="157" spans="1:10" ht="13.5">
      <c r="A157" s="10">
        <v>68</v>
      </c>
      <c r="B157" s="11">
        <f t="shared" si="4"/>
        <v>26.620535210207404</v>
      </c>
      <c r="C157" s="12"/>
      <c r="D157" s="17"/>
      <c r="E157" s="17"/>
      <c r="F157" s="17"/>
      <c r="G157" s="17"/>
      <c r="H157" s="17"/>
      <c r="I157" s="17"/>
      <c r="J157" s="17"/>
    </row>
    <row r="158" spans="1:10" ht="13.5">
      <c r="A158" s="10">
        <v>57</v>
      </c>
      <c r="B158" s="11">
        <f t="shared" si="4"/>
        <v>34.11133275621963</v>
      </c>
      <c r="C158" s="12"/>
      <c r="D158" s="17"/>
      <c r="E158" s="17"/>
      <c r="F158" s="17"/>
      <c r="G158" s="17"/>
      <c r="H158" s="17"/>
      <c r="I158" s="17"/>
      <c r="J158" s="17"/>
    </row>
    <row r="159" spans="1:10" ht="13.5">
      <c r="A159" s="10">
        <v>92</v>
      </c>
      <c r="B159" s="11">
        <f t="shared" si="4"/>
        <v>850.2769769279989</v>
      </c>
      <c r="C159" s="12"/>
      <c r="D159" s="17"/>
      <c r="E159" s="17"/>
      <c r="F159" s="17"/>
      <c r="G159" s="17"/>
      <c r="H159" s="17"/>
      <c r="I159" s="17"/>
      <c r="J159" s="17"/>
    </row>
    <row r="160" spans="1:10" ht="13.5">
      <c r="A160" s="10">
        <v>57</v>
      </c>
      <c r="B160" s="11">
        <f t="shared" si="4"/>
        <v>34.11133275621963</v>
      </c>
      <c r="C160" s="12"/>
      <c r="D160" s="17"/>
      <c r="E160" s="17"/>
      <c r="F160" s="17"/>
      <c r="G160" s="17"/>
      <c r="H160" s="17"/>
      <c r="I160" s="17"/>
      <c r="J160" s="17"/>
    </row>
    <row r="161" spans="1:10" ht="13.5">
      <c r="A161" s="10">
        <v>95</v>
      </c>
      <c r="B161" s="11">
        <f t="shared" si="4"/>
        <v>1034.2340321427228</v>
      </c>
      <c r="C161" s="12"/>
      <c r="D161" s="17"/>
      <c r="E161" s="17"/>
      <c r="F161" s="17"/>
      <c r="G161" s="17"/>
      <c r="H161" s="17"/>
      <c r="I161" s="17"/>
      <c r="J161" s="17"/>
    </row>
    <row r="162" spans="1:10" ht="13.5">
      <c r="A162" s="10">
        <v>63</v>
      </c>
      <c r="B162" s="11">
        <f t="shared" si="4"/>
        <v>0.025443185667507803</v>
      </c>
      <c r="C162" s="12"/>
      <c r="D162" s="17"/>
      <c r="E162" s="17"/>
      <c r="F162" s="17"/>
      <c r="G162" s="17"/>
      <c r="H162" s="17"/>
      <c r="I162" s="17"/>
      <c r="J162" s="17"/>
    </row>
    <row r="163" spans="1:10" ht="13.5">
      <c r="A163" s="10">
        <v>67</v>
      </c>
      <c r="B163" s="11">
        <f t="shared" si="4"/>
        <v>17.301516805299425</v>
      </c>
      <c r="C163" s="12"/>
      <c r="D163" s="17"/>
      <c r="E163" s="17"/>
      <c r="F163" s="17"/>
      <c r="G163" s="17"/>
      <c r="H163" s="17"/>
      <c r="I163" s="17"/>
      <c r="J163" s="17"/>
    </row>
    <row r="164" spans="1:10" ht="13.5">
      <c r="A164" s="10">
        <v>53</v>
      </c>
      <c r="B164" s="11">
        <f t="shared" si="4"/>
        <v>96.83525913658772</v>
      </c>
      <c r="C164" s="12"/>
      <c r="D164" s="17"/>
      <c r="E164" s="17"/>
      <c r="F164" s="17"/>
      <c r="G164" s="17"/>
      <c r="H164" s="17"/>
      <c r="I164" s="17"/>
      <c r="J164" s="17"/>
    </row>
    <row r="165" spans="1:10" ht="13.5">
      <c r="A165" s="10">
        <v>61</v>
      </c>
      <c r="B165" s="11">
        <f t="shared" si="4"/>
        <v>3.38740637585155</v>
      </c>
      <c r="C165" s="12"/>
      <c r="D165" s="17"/>
      <c r="E165" s="17"/>
      <c r="F165" s="17"/>
      <c r="G165" s="17"/>
      <c r="H165" s="17"/>
      <c r="I165" s="17"/>
      <c r="J165" s="17"/>
    </row>
    <row r="166" spans="1:10" ht="13.5">
      <c r="A166" s="10">
        <v>59</v>
      </c>
      <c r="B166" s="11">
        <f t="shared" si="4"/>
        <v>14.749369566035591</v>
      </c>
      <c r="C166" s="12"/>
      <c r="D166" s="17"/>
      <c r="E166" s="17"/>
      <c r="F166" s="17"/>
      <c r="G166" s="17"/>
      <c r="H166" s="17"/>
      <c r="I166" s="17"/>
      <c r="J166" s="17"/>
    </row>
    <row r="167" spans="1:10" ht="13.5">
      <c r="A167" s="10">
        <v>56</v>
      </c>
      <c r="B167" s="11">
        <f t="shared" si="4"/>
        <v>46.79231435131165</v>
      </c>
      <c r="C167" s="12"/>
      <c r="D167" s="17"/>
      <c r="E167" s="17"/>
      <c r="F167" s="17"/>
      <c r="G167" s="17"/>
      <c r="H167" s="17"/>
      <c r="I167" s="17"/>
      <c r="J167" s="17"/>
    </row>
    <row r="168" spans="1:10" ht="13.5">
      <c r="A168" s="10">
        <v>65</v>
      </c>
      <c r="B168" s="11">
        <f t="shared" si="4"/>
        <v>4.663479995483466</v>
      </c>
      <c r="C168" s="12"/>
      <c r="D168" s="17"/>
      <c r="E168" s="17"/>
      <c r="F168" s="17"/>
      <c r="G168" s="17"/>
      <c r="H168" s="17"/>
      <c r="I168" s="17"/>
      <c r="J168" s="17"/>
    </row>
    <row r="169" spans="1:10" ht="13.5">
      <c r="A169" s="10">
        <v>58</v>
      </c>
      <c r="B169" s="11">
        <f t="shared" si="4"/>
        <v>23.430351161127614</v>
      </c>
      <c r="C169" s="12"/>
      <c r="D169" s="17"/>
      <c r="E169" s="17"/>
      <c r="F169" s="17"/>
      <c r="G169" s="17"/>
      <c r="H169" s="17"/>
      <c r="I169" s="17"/>
      <c r="J169" s="17"/>
    </row>
    <row r="170" spans="1:10" ht="13.5">
      <c r="A170" s="10">
        <v>61</v>
      </c>
      <c r="B170" s="11">
        <f t="shared" si="4"/>
        <v>3.38740637585155</v>
      </c>
      <c r="C170" s="12"/>
      <c r="D170" s="17"/>
      <c r="E170" s="17"/>
      <c r="F170" s="17"/>
      <c r="G170" s="17"/>
      <c r="H170" s="17"/>
      <c r="I170" s="17"/>
      <c r="J170" s="17"/>
    </row>
    <row r="171" spans="1:10" ht="13.5">
      <c r="A171" s="10">
        <v>90</v>
      </c>
      <c r="B171" s="11">
        <f t="shared" si="4"/>
        <v>737.638940118183</v>
      </c>
      <c r="C171" s="12"/>
      <c r="D171" s="17"/>
      <c r="E171" s="17"/>
      <c r="F171" s="17"/>
      <c r="G171" s="17"/>
      <c r="H171" s="17"/>
      <c r="I171" s="17"/>
      <c r="J171" s="17"/>
    </row>
    <row r="172" spans="1:10" ht="13.5">
      <c r="A172" s="10">
        <v>40</v>
      </c>
      <c r="B172" s="11">
        <f t="shared" si="4"/>
        <v>521.688019872784</v>
      </c>
      <c r="C172" s="12"/>
      <c r="D172" s="17"/>
      <c r="E172" s="17"/>
      <c r="F172" s="17"/>
      <c r="G172" s="17"/>
      <c r="H172" s="17"/>
      <c r="I172" s="17"/>
      <c r="J172" s="17"/>
    </row>
    <row r="173" spans="1:10" ht="13.5">
      <c r="A173" s="10">
        <v>59</v>
      </c>
      <c r="B173" s="11">
        <f t="shared" si="4"/>
        <v>14.749369566035591</v>
      </c>
      <c r="C173" s="12"/>
      <c r="D173" s="17"/>
      <c r="E173" s="17"/>
      <c r="F173" s="17"/>
      <c r="G173" s="17"/>
      <c r="H173" s="17"/>
      <c r="I173" s="17"/>
      <c r="J173" s="17"/>
    </row>
    <row r="174" spans="1:10" ht="13.5">
      <c r="A174" s="10">
        <v>86</v>
      </c>
      <c r="B174" s="11">
        <f t="shared" si="4"/>
        <v>536.362866498551</v>
      </c>
      <c r="C174" s="12"/>
      <c r="D174" s="17"/>
      <c r="E174" s="17"/>
      <c r="F174" s="17"/>
      <c r="G174" s="17"/>
      <c r="H174" s="17"/>
      <c r="I174" s="17"/>
      <c r="J174" s="17"/>
    </row>
    <row r="175" spans="1:10" ht="13.5">
      <c r="A175" s="10">
        <v>52</v>
      </c>
      <c r="B175" s="11">
        <f t="shared" si="4"/>
        <v>117.51624073167974</v>
      </c>
      <c r="C175" s="12"/>
      <c r="D175" s="17"/>
      <c r="E175" s="17"/>
      <c r="F175" s="17"/>
      <c r="G175" s="17"/>
      <c r="H175" s="17"/>
      <c r="I175" s="17"/>
      <c r="J175" s="17"/>
    </row>
    <row r="176" spans="1:10" ht="13.5">
      <c r="A176" s="10">
        <v>86</v>
      </c>
      <c r="B176" s="11">
        <f t="shared" si="4"/>
        <v>536.362866498551</v>
      </c>
      <c r="C176" s="12"/>
      <c r="D176" s="17"/>
      <c r="E176" s="17"/>
      <c r="F176" s="17"/>
      <c r="G176" s="17"/>
      <c r="H176" s="17"/>
      <c r="I176" s="17"/>
      <c r="J176" s="17"/>
    </row>
    <row r="177" spans="1:10" ht="13.5">
      <c r="A177" s="10">
        <v>64</v>
      </c>
      <c r="B177" s="11">
        <f t="shared" si="4"/>
        <v>1.3444615905754866</v>
      </c>
      <c r="C177" s="12"/>
      <c r="D177" s="17"/>
      <c r="E177" s="17"/>
      <c r="F177" s="17"/>
      <c r="G177" s="17"/>
      <c r="H177" s="17"/>
      <c r="I177" s="17"/>
      <c r="J177" s="17"/>
    </row>
    <row r="178" spans="1:10" ht="13.5">
      <c r="A178" s="10">
        <v>94</v>
      </c>
      <c r="B178" s="11">
        <f t="shared" si="4"/>
        <v>970.9150137378149</v>
      </c>
      <c r="C178" s="12"/>
      <c r="D178" s="17"/>
      <c r="E178" s="17"/>
      <c r="F178" s="17"/>
      <c r="G178" s="17"/>
      <c r="H178" s="17"/>
      <c r="I178" s="17"/>
      <c r="J178" s="17"/>
    </row>
    <row r="179" spans="1:10" ht="13.5">
      <c r="A179" s="10">
        <v>66</v>
      </c>
      <c r="B179" s="11">
        <f t="shared" si="4"/>
        <v>9.982498400391444</v>
      </c>
      <c r="C179" s="12"/>
      <c r="D179" s="17"/>
      <c r="E179" s="17"/>
      <c r="F179" s="17"/>
      <c r="G179" s="17"/>
      <c r="H179" s="17"/>
      <c r="I179" s="17"/>
      <c r="J179" s="17"/>
    </row>
    <row r="180" spans="1:10" ht="13.5">
      <c r="A180" s="10">
        <v>75</v>
      </c>
      <c r="B180" s="11">
        <f t="shared" si="4"/>
        <v>147.85366404456326</v>
      </c>
      <c r="C180" s="12"/>
      <c r="D180" s="17"/>
      <c r="E180" s="17"/>
      <c r="F180" s="17"/>
      <c r="G180" s="17"/>
      <c r="H180" s="17"/>
      <c r="I180" s="17"/>
      <c r="J180" s="17"/>
    </row>
    <row r="181" spans="1:10" ht="13.5">
      <c r="A181" s="10">
        <v>12</v>
      </c>
      <c r="B181" s="11">
        <f t="shared" si="4"/>
        <v>2584.7555045353606</v>
      </c>
      <c r="C181" s="12"/>
      <c r="D181" s="17"/>
      <c r="E181" s="17"/>
      <c r="F181" s="17"/>
      <c r="G181" s="17"/>
      <c r="H181" s="17"/>
      <c r="I181" s="17"/>
      <c r="J181" s="17"/>
    </row>
    <row r="182" spans="1:10" ht="13.5">
      <c r="A182" s="10">
        <v>68</v>
      </c>
      <c r="B182" s="11">
        <f t="shared" si="4"/>
        <v>26.620535210207404</v>
      </c>
      <c r="C182" s="12"/>
      <c r="D182" s="17"/>
      <c r="E182" s="17"/>
      <c r="F182" s="17"/>
      <c r="G182" s="17"/>
      <c r="H182" s="17"/>
      <c r="I182" s="17"/>
      <c r="J182" s="17"/>
    </row>
    <row r="183" spans="1:10" ht="13.5">
      <c r="A183" s="10">
        <v>60</v>
      </c>
      <c r="B183" s="11">
        <f t="shared" si="4"/>
        <v>8.06838797094357</v>
      </c>
      <c r="C183" s="12"/>
      <c r="D183" s="17"/>
      <c r="E183" s="17"/>
      <c r="F183" s="17"/>
      <c r="G183" s="17"/>
      <c r="H183" s="17"/>
      <c r="I183" s="17"/>
      <c r="J183" s="17"/>
    </row>
    <row r="184" spans="1:10" ht="13.5">
      <c r="A184" s="10">
        <v>68</v>
      </c>
      <c r="B184" s="11">
        <f t="shared" si="4"/>
        <v>26.620535210207404</v>
      </c>
      <c r="C184" s="12"/>
      <c r="D184" s="17"/>
      <c r="E184" s="17"/>
      <c r="F184" s="17"/>
      <c r="G184" s="17"/>
      <c r="H184" s="17"/>
      <c r="I184" s="17"/>
      <c r="J184" s="17"/>
    </row>
    <row r="185" spans="1:10" ht="13.5">
      <c r="A185" s="10">
        <v>90</v>
      </c>
      <c r="B185" s="11">
        <f t="shared" si="4"/>
        <v>737.638940118183</v>
      </c>
      <c r="C185" s="12"/>
      <c r="D185" s="17"/>
      <c r="E185" s="17"/>
      <c r="F185" s="17"/>
      <c r="G185" s="17"/>
      <c r="H185" s="17"/>
      <c r="I185" s="17"/>
      <c r="J185" s="17"/>
    </row>
    <row r="186" spans="1:10" ht="13.5">
      <c r="A186" s="10">
        <v>50</v>
      </c>
      <c r="B186" s="11">
        <f>(A186-$A$23)^2</f>
        <v>164.8782039218638</v>
      </c>
      <c r="C186" s="12"/>
      <c r="D186" s="17"/>
      <c r="E186" s="17"/>
      <c r="F186" s="17"/>
      <c r="G186" s="17"/>
      <c r="H186" s="17"/>
      <c r="I186" s="17"/>
      <c r="J186" s="17"/>
    </row>
    <row r="187" spans="1:10" ht="13.5">
      <c r="A187" s="10">
        <v>71</v>
      </c>
      <c r="B187" s="11">
        <f>(A187-$A$23)^2</f>
        <v>66.57759042493134</v>
      </c>
      <c r="C187" s="12"/>
      <c r="D187" s="17"/>
      <c r="E187" s="17"/>
      <c r="F187" s="17"/>
      <c r="G187" s="17"/>
      <c r="H187" s="17"/>
      <c r="I187" s="17"/>
      <c r="J187" s="17"/>
    </row>
    <row r="188" spans="1:10" ht="13.5">
      <c r="A188" s="10">
        <v>73</v>
      </c>
      <c r="B188" s="11">
        <f>(A188-$A$23)^2</f>
        <v>103.2156272347473</v>
      </c>
      <c r="C188" s="12"/>
      <c r="D188" s="17"/>
      <c r="E188" s="17"/>
      <c r="F188" s="17"/>
      <c r="G188" s="17"/>
      <c r="H188" s="17"/>
      <c r="I188" s="17"/>
      <c r="J188" s="17"/>
    </row>
  </sheetData>
  <printOptions/>
  <pageMargins left="0.7000000476837158" right="0.7000000476837158" top="0.75" bottom="0.75" header="0.30000001192092896" footer="0.30000001192092896"/>
  <pageSetup firstPageNumber="1" useFirstPageNumber="1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12.8515625" defaultRowHeight="19.5" customHeight="1"/>
  <cols>
    <col min="1" max="2" width="11.7109375" style="94" customWidth="1"/>
    <col min="3" max="4" width="9.00390625" style="94" customWidth="1"/>
    <col min="5" max="5" width="10.00390625" style="94" customWidth="1"/>
    <col min="6" max="6" width="9.00390625" style="94" customWidth="1"/>
    <col min="7" max="7" width="10.421875" style="94" customWidth="1"/>
    <col min="8" max="16384" width="12.00390625" style="94" customWidth="1"/>
  </cols>
  <sheetData>
    <row r="1" spans="1:7" ht="13.5">
      <c r="A1" s="17"/>
      <c r="B1" s="17"/>
      <c r="C1" s="17"/>
      <c r="D1" s="17"/>
      <c r="E1" s="17"/>
      <c r="F1" s="17"/>
      <c r="G1" s="17"/>
    </row>
    <row r="2" spans="1:7" ht="13.5">
      <c r="A2" s="95"/>
      <c r="B2" s="95"/>
      <c r="C2" s="95"/>
      <c r="D2" s="95"/>
      <c r="E2" s="95"/>
      <c r="F2" s="95"/>
      <c r="G2" s="17"/>
    </row>
    <row r="3" spans="1:7" ht="13.5">
      <c r="A3" s="96" t="s">
        <v>438</v>
      </c>
      <c r="B3" s="97" t="s">
        <v>505</v>
      </c>
      <c r="C3" s="97"/>
      <c r="D3" s="97"/>
      <c r="E3" s="97"/>
      <c r="F3" s="97"/>
      <c r="G3" s="7"/>
    </row>
    <row r="4" spans="1:7" ht="13.5">
      <c r="A4" s="97" t="s">
        <v>504</v>
      </c>
      <c r="B4" s="98" t="s">
        <v>424</v>
      </c>
      <c r="C4" s="98" t="s">
        <v>514</v>
      </c>
      <c r="D4" s="98" t="s">
        <v>510</v>
      </c>
      <c r="E4" s="98" t="s">
        <v>526</v>
      </c>
      <c r="F4" s="98" t="s">
        <v>521</v>
      </c>
      <c r="G4" s="7"/>
    </row>
    <row r="5" spans="1:7" ht="13.5">
      <c r="A5" s="99" t="s">
        <v>509</v>
      </c>
      <c r="B5" s="100">
        <v>9614</v>
      </c>
      <c r="C5" s="100">
        <v>4674</v>
      </c>
      <c r="D5" s="100">
        <v>9605</v>
      </c>
      <c r="E5" s="100">
        <v>11715</v>
      </c>
      <c r="F5" s="100">
        <v>9377</v>
      </c>
      <c r="G5" s="7"/>
    </row>
    <row r="6" spans="1:7" ht="13.5">
      <c r="A6" s="99" t="s">
        <v>520</v>
      </c>
      <c r="B6" s="101">
        <v>3916</v>
      </c>
      <c r="C6" s="101">
        <v>5230</v>
      </c>
      <c r="D6" s="101">
        <v>9094</v>
      </c>
      <c r="E6" s="101">
        <v>9208</v>
      </c>
      <c r="F6" s="101">
        <v>9931</v>
      </c>
      <c r="G6" s="7"/>
    </row>
    <row r="7" spans="1:7" ht="13.5">
      <c r="A7" s="99" t="s">
        <v>513</v>
      </c>
      <c r="B7" s="101">
        <v>7782</v>
      </c>
      <c r="C7" s="101">
        <v>9137</v>
      </c>
      <c r="D7" s="101">
        <v>7272</v>
      </c>
      <c r="E7" s="101">
        <v>7399</v>
      </c>
      <c r="F7" s="101">
        <v>4909</v>
      </c>
      <c r="G7" s="7"/>
    </row>
    <row r="8" spans="1:7" ht="13.5">
      <c r="A8" s="99" t="s">
        <v>517</v>
      </c>
      <c r="B8" s="101">
        <v>4594</v>
      </c>
      <c r="C8" s="101">
        <v>4174</v>
      </c>
      <c r="D8" s="101">
        <v>7374</v>
      </c>
      <c r="E8" s="101">
        <v>6358</v>
      </c>
      <c r="F8" s="101">
        <v>3957</v>
      </c>
      <c r="G8" s="7"/>
    </row>
    <row r="9" spans="1:7" ht="13.5">
      <c r="A9" s="102" t="s">
        <v>429</v>
      </c>
      <c r="B9" s="103">
        <v>12107</v>
      </c>
      <c r="C9" s="103">
        <v>4660</v>
      </c>
      <c r="D9" s="103">
        <v>6182</v>
      </c>
      <c r="E9" s="103">
        <v>8988</v>
      </c>
      <c r="F9" s="103">
        <v>8366</v>
      </c>
      <c r="G9" s="7"/>
    </row>
    <row r="10" spans="1:7" ht="13.5">
      <c r="A10" s="104"/>
      <c r="B10" s="104"/>
      <c r="C10" s="104"/>
      <c r="D10" s="104"/>
      <c r="E10" s="104"/>
      <c r="F10" s="104"/>
      <c r="G10" s="17"/>
    </row>
  </sheetData>
  <printOptions/>
  <pageMargins left="0.7000000476837158" right="0.7000000476837158" top="0.75" bottom="0.75" header="0.30000001192092896" footer="0.30000001192092896"/>
  <pageSetup firstPageNumber="1" useFirstPageNumber="1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2.8515625" defaultRowHeight="19.5" customHeight="1"/>
  <cols>
    <col min="1" max="2" width="11.7109375" style="105" customWidth="1"/>
    <col min="3" max="3" width="14.8515625" style="105" customWidth="1"/>
    <col min="4" max="4" width="16.140625" style="105" customWidth="1"/>
    <col min="5" max="5" width="8.8515625" style="105" customWidth="1"/>
    <col min="6" max="16384" width="12.00390625" style="105" customWidth="1"/>
  </cols>
  <sheetData>
    <row r="1" spans="1:5" ht="13.5">
      <c r="A1" s="17"/>
      <c r="B1" s="17"/>
      <c r="C1" s="17"/>
      <c r="D1" s="17"/>
      <c r="E1" s="17"/>
    </row>
    <row r="2" spans="1:5" ht="13.5">
      <c r="A2" s="106"/>
      <c r="B2" s="106"/>
      <c r="C2" s="106"/>
      <c r="D2" s="106"/>
      <c r="E2" s="17"/>
    </row>
    <row r="3" spans="1:5" ht="13.5">
      <c r="A3" s="107" t="s">
        <v>505</v>
      </c>
      <c r="B3" s="107" t="s">
        <v>438</v>
      </c>
      <c r="C3" s="107" t="s">
        <v>439</v>
      </c>
      <c r="D3" s="107" t="s">
        <v>440</v>
      </c>
      <c r="E3" s="7"/>
    </row>
    <row r="4" spans="1:5" ht="13.5">
      <c r="A4" s="104" t="s">
        <v>521</v>
      </c>
      <c r="B4" s="108">
        <v>36540</v>
      </c>
      <c r="C4" s="108">
        <v>401.53846153846155</v>
      </c>
      <c r="D4" s="108">
        <v>516.2866847289424</v>
      </c>
      <c r="E4" s="17"/>
    </row>
    <row r="5" spans="1:5" ht="13.5">
      <c r="A5" s="17" t="s">
        <v>526</v>
      </c>
      <c r="B5" s="109">
        <v>43668</v>
      </c>
      <c r="C5" s="109">
        <v>323.46666666666664</v>
      </c>
      <c r="D5" s="109">
        <v>466.0187533978848</v>
      </c>
      <c r="E5" s="17"/>
    </row>
    <row r="6" spans="1:5" ht="13.5">
      <c r="A6" s="17" t="s">
        <v>510</v>
      </c>
      <c r="B6" s="109">
        <v>39527</v>
      </c>
      <c r="C6" s="109">
        <v>301.7328244274809</v>
      </c>
      <c r="D6" s="109">
        <v>421.1596463351907</v>
      </c>
      <c r="E6" s="17"/>
    </row>
    <row r="7" spans="1:5" ht="13.5">
      <c r="A7" s="17" t="s">
        <v>514</v>
      </c>
      <c r="B7" s="109">
        <v>27875</v>
      </c>
      <c r="C7" s="109">
        <v>253.4090909090909</v>
      </c>
      <c r="D7" s="109">
        <v>364.00457777976925</v>
      </c>
      <c r="E7" s="17"/>
    </row>
    <row r="8" spans="1:5" ht="13.5">
      <c r="A8" s="35" t="s">
        <v>424</v>
      </c>
      <c r="B8" s="110">
        <v>38013</v>
      </c>
      <c r="C8" s="110">
        <v>309.0487804878049</v>
      </c>
      <c r="D8" s="110">
        <v>394.7720316461863</v>
      </c>
      <c r="E8" s="17"/>
    </row>
    <row r="9" spans="1:5" ht="13.5">
      <c r="A9" s="111" t="s">
        <v>441</v>
      </c>
      <c r="B9" s="112">
        <v>185623</v>
      </c>
      <c r="C9" s="112">
        <v>314.6152542372881</v>
      </c>
      <c r="D9" s="112">
        <v>435.0929370089853</v>
      </c>
      <c r="E9" s="7"/>
    </row>
    <row r="10" spans="1:5" ht="13.5">
      <c r="A10" s="104"/>
      <c r="B10" s="104"/>
      <c r="C10" s="104"/>
      <c r="D10" s="104"/>
      <c r="E10" s="17"/>
    </row>
  </sheetData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 topLeftCell="A1">
      <selection activeCell="A1" sqref="A1"/>
    </sheetView>
  </sheetViews>
  <sheetFormatPr defaultColWidth="12.8515625" defaultRowHeight="19.5" customHeight="1"/>
  <cols>
    <col min="1" max="1" width="11.7109375" style="113" customWidth="1"/>
    <col min="2" max="6" width="11.00390625" style="113" customWidth="1"/>
    <col min="7" max="7" width="11.140625" style="113" customWidth="1"/>
    <col min="8" max="8" width="8.8515625" style="113" customWidth="1"/>
    <col min="9" max="16384" width="12.00390625" style="113" customWidth="1"/>
  </cols>
  <sheetData>
    <row r="1" spans="1:8" ht="13.5">
      <c r="A1" s="17"/>
      <c r="B1" s="17"/>
      <c r="C1" s="17"/>
      <c r="D1" s="17"/>
      <c r="E1" s="17"/>
      <c r="F1" s="17"/>
      <c r="G1" s="17"/>
      <c r="H1" s="17"/>
    </row>
    <row r="2" spans="1:8" ht="13.5">
      <c r="A2" s="106"/>
      <c r="B2" s="106"/>
      <c r="C2" s="106"/>
      <c r="D2" s="106"/>
      <c r="E2" s="106"/>
      <c r="F2" s="106"/>
      <c r="G2" s="106"/>
      <c r="H2" s="17"/>
    </row>
    <row r="3" spans="1:8" ht="13.5">
      <c r="A3" s="107" t="s">
        <v>438</v>
      </c>
      <c r="B3" s="107" t="s">
        <v>504</v>
      </c>
      <c r="C3" s="107"/>
      <c r="D3" s="107"/>
      <c r="E3" s="107"/>
      <c r="F3" s="107"/>
      <c r="G3" s="107"/>
      <c r="H3" s="7"/>
    </row>
    <row r="4" spans="1:8" ht="13.5">
      <c r="A4" s="114" t="s">
        <v>505</v>
      </c>
      <c r="B4" s="114" t="s">
        <v>509</v>
      </c>
      <c r="C4" s="114" t="s">
        <v>520</v>
      </c>
      <c r="D4" s="114" t="s">
        <v>513</v>
      </c>
      <c r="E4" s="114" t="s">
        <v>517</v>
      </c>
      <c r="F4" s="114" t="s">
        <v>429</v>
      </c>
      <c r="G4" s="114" t="s">
        <v>441</v>
      </c>
      <c r="H4" s="7"/>
    </row>
    <row r="5" spans="1:8" ht="13.5">
      <c r="A5" s="104" t="s">
        <v>521</v>
      </c>
      <c r="B5" s="108">
        <v>9377</v>
      </c>
      <c r="C5" s="108">
        <v>9931</v>
      </c>
      <c r="D5" s="108">
        <v>4909</v>
      </c>
      <c r="E5" s="108">
        <v>3957</v>
      </c>
      <c r="F5" s="108">
        <v>8366</v>
      </c>
      <c r="G5" s="108">
        <v>36540</v>
      </c>
      <c r="H5" s="17"/>
    </row>
    <row r="6" spans="1:8" ht="13.5">
      <c r="A6" s="17" t="s">
        <v>526</v>
      </c>
      <c r="B6" s="109">
        <v>11715</v>
      </c>
      <c r="C6" s="109">
        <v>9208</v>
      </c>
      <c r="D6" s="109">
        <v>7399</v>
      </c>
      <c r="E6" s="109">
        <v>6358</v>
      </c>
      <c r="F6" s="109">
        <v>8988</v>
      </c>
      <c r="G6" s="109">
        <v>43668</v>
      </c>
      <c r="H6" s="17"/>
    </row>
    <row r="7" spans="1:8" ht="13.5">
      <c r="A7" s="17" t="s">
        <v>510</v>
      </c>
      <c r="B7" s="109">
        <v>9605</v>
      </c>
      <c r="C7" s="109">
        <v>9094</v>
      </c>
      <c r="D7" s="109">
        <v>7272</v>
      </c>
      <c r="E7" s="109">
        <v>7374</v>
      </c>
      <c r="F7" s="109">
        <v>6182</v>
      </c>
      <c r="G7" s="109">
        <v>39527</v>
      </c>
      <c r="H7" s="17"/>
    </row>
    <row r="8" spans="1:8" ht="13.5">
      <c r="A8" s="17" t="s">
        <v>514</v>
      </c>
      <c r="B8" s="109">
        <v>4674</v>
      </c>
      <c r="C8" s="109">
        <v>5230</v>
      </c>
      <c r="D8" s="109">
        <v>9137</v>
      </c>
      <c r="E8" s="109">
        <v>4174</v>
      </c>
      <c r="F8" s="109">
        <v>4660</v>
      </c>
      <c r="G8" s="109">
        <v>27875</v>
      </c>
      <c r="H8" s="17"/>
    </row>
    <row r="9" spans="1:8" ht="13.5">
      <c r="A9" s="35" t="s">
        <v>424</v>
      </c>
      <c r="B9" s="110">
        <v>9614</v>
      </c>
      <c r="C9" s="110">
        <v>3916</v>
      </c>
      <c r="D9" s="110">
        <v>7782</v>
      </c>
      <c r="E9" s="110">
        <v>4594</v>
      </c>
      <c r="F9" s="110">
        <v>12107</v>
      </c>
      <c r="G9" s="110">
        <v>38013</v>
      </c>
      <c r="H9" s="17"/>
    </row>
    <row r="10" spans="1:8" ht="13.5">
      <c r="A10" s="111" t="s">
        <v>441</v>
      </c>
      <c r="B10" s="112">
        <v>44985</v>
      </c>
      <c r="C10" s="112">
        <v>37379</v>
      </c>
      <c r="D10" s="112">
        <v>36499</v>
      </c>
      <c r="E10" s="112">
        <v>26457</v>
      </c>
      <c r="F10" s="112">
        <v>40303</v>
      </c>
      <c r="G10" s="112">
        <v>185623</v>
      </c>
      <c r="H10" s="7"/>
    </row>
  </sheetData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89"/>
  <sheetViews>
    <sheetView showGridLines="0" workbookViewId="0" topLeftCell="A1">
      <selection activeCell="A1" sqref="A1:F1"/>
    </sheetView>
  </sheetViews>
  <sheetFormatPr defaultColWidth="12.8515625" defaultRowHeight="19.5" customHeight="1"/>
  <cols>
    <col min="1" max="1" width="11.8515625" style="115" customWidth="1"/>
    <col min="2" max="2" width="13.140625" style="115" customWidth="1"/>
    <col min="3" max="3" width="11.00390625" style="115" customWidth="1"/>
    <col min="4" max="4" width="12.421875" style="115" customWidth="1"/>
    <col min="5" max="5" width="19.7109375" style="115" customWidth="1"/>
    <col min="6" max="9" width="11.00390625" style="115" customWidth="1"/>
    <col min="10" max="16384" width="12.00390625" style="115" customWidth="1"/>
  </cols>
  <sheetData>
    <row r="1" spans="1:9" ht="14.25" customHeight="1">
      <c r="A1" s="144" t="s">
        <v>442</v>
      </c>
      <c r="B1" s="144"/>
      <c r="C1" s="144"/>
      <c r="D1" s="144"/>
      <c r="E1" s="144"/>
      <c r="F1" s="144"/>
      <c r="G1" s="116"/>
      <c r="H1" s="117"/>
      <c r="I1" s="118" t="str">
        <f ca="1">CHOOSE(RANDBETWEEN(1,10),"iPhone","iPhone","iPhone","Nokia","Motorola","Sony Erickson","Samsung","T-Mobile","Sony Erickson","Samsung")</f>
        <v>Samsung</v>
      </c>
    </row>
    <row r="2" spans="1:9" ht="72" customHeight="1">
      <c r="A2" s="144" t="s">
        <v>444</v>
      </c>
      <c r="B2" s="144"/>
      <c r="C2" s="144"/>
      <c r="D2" s="144"/>
      <c r="E2" s="144"/>
      <c r="F2" s="144"/>
      <c r="G2" s="119"/>
      <c r="H2" s="120"/>
      <c r="I2" s="121"/>
    </row>
    <row r="3" spans="1:9" ht="14.25" customHeight="1">
      <c r="A3" s="122"/>
      <c r="B3" s="123"/>
      <c r="C3" s="87"/>
      <c r="D3" s="87"/>
      <c r="E3" s="87"/>
      <c r="F3" s="87"/>
      <c r="G3" s="120"/>
      <c r="H3" s="120"/>
      <c r="I3" s="121"/>
    </row>
    <row r="4" spans="1:9" ht="14.25" customHeight="1">
      <c r="A4" s="77" t="s">
        <v>445</v>
      </c>
      <c r="B4" s="77" t="s">
        <v>446</v>
      </c>
      <c r="C4" s="119"/>
      <c r="D4" s="120"/>
      <c r="E4" s="120"/>
      <c r="F4" s="120"/>
      <c r="G4" s="120"/>
      <c r="H4" s="120"/>
      <c r="I4" s="121"/>
    </row>
    <row r="5" spans="1:9" ht="14.25" customHeight="1">
      <c r="A5" s="10" t="s">
        <v>447</v>
      </c>
      <c r="B5" s="10" t="s">
        <v>443</v>
      </c>
      <c r="C5" s="119"/>
      <c r="D5" s="120"/>
      <c r="E5" s="120"/>
      <c r="F5" s="120"/>
      <c r="G5" s="120"/>
      <c r="H5" s="120"/>
      <c r="I5" s="121"/>
    </row>
    <row r="6" spans="1:9" ht="14.25" customHeight="1">
      <c r="A6" s="10" t="s">
        <v>448</v>
      </c>
      <c r="B6" s="10" t="s">
        <v>449</v>
      </c>
      <c r="C6" s="119"/>
      <c r="D6" s="120"/>
      <c r="E6" s="120"/>
      <c r="F6" s="120"/>
      <c r="G6" s="120"/>
      <c r="H6" s="120"/>
      <c r="I6" s="121"/>
    </row>
    <row r="7" spans="1:9" ht="14.25" customHeight="1">
      <c r="A7" s="10" t="s">
        <v>450</v>
      </c>
      <c r="B7" s="10" t="s">
        <v>443</v>
      </c>
      <c r="C7" s="119"/>
      <c r="D7" s="120"/>
      <c r="E7" s="120"/>
      <c r="F7" s="120"/>
      <c r="G7" s="120"/>
      <c r="H7" s="120"/>
      <c r="I7" s="121"/>
    </row>
    <row r="8" spans="1:9" ht="14.25" customHeight="1">
      <c r="A8" s="10" t="s">
        <v>451</v>
      </c>
      <c r="B8" s="10" t="s">
        <v>443</v>
      </c>
      <c r="C8" s="119"/>
      <c r="D8" s="120"/>
      <c r="E8" s="120"/>
      <c r="F8" s="120"/>
      <c r="G8" s="120"/>
      <c r="H8" s="120"/>
      <c r="I8" s="121"/>
    </row>
    <row r="9" spans="1:9" ht="14.25" customHeight="1">
      <c r="A9" s="10" t="s">
        <v>452</v>
      </c>
      <c r="B9" s="10" t="s">
        <v>443</v>
      </c>
      <c r="C9" s="119"/>
      <c r="D9" s="120"/>
      <c r="E9" s="120"/>
      <c r="F9" s="120"/>
      <c r="G9" s="120"/>
      <c r="H9" s="120"/>
      <c r="I9" s="121"/>
    </row>
    <row r="10" spans="1:9" ht="14.25" customHeight="1">
      <c r="A10" s="10" t="s">
        <v>453</v>
      </c>
      <c r="B10" s="10" t="s">
        <v>454</v>
      </c>
      <c r="C10" s="119"/>
      <c r="D10" s="120"/>
      <c r="E10" s="120"/>
      <c r="F10" s="120"/>
      <c r="G10" s="120"/>
      <c r="H10" s="120"/>
      <c r="I10" s="121"/>
    </row>
    <row r="11" spans="1:9" ht="14.25" customHeight="1">
      <c r="A11" s="10" t="s">
        <v>455</v>
      </c>
      <c r="B11" s="10" t="s">
        <v>456</v>
      </c>
      <c r="C11" s="119"/>
      <c r="D11" s="120"/>
      <c r="E11" s="120"/>
      <c r="F11" s="120"/>
      <c r="G11" s="120"/>
      <c r="H11" s="120"/>
      <c r="I11" s="121"/>
    </row>
    <row r="12" spans="1:9" ht="14.25" customHeight="1">
      <c r="A12" s="10" t="s">
        <v>457</v>
      </c>
      <c r="B12" s="10" t="s">
        <v>454</v>
      </c>
      <c r="C12" s="119"/>
      <c r="D12" s="120"/>
      <c r="E12" s="120"/>
      <c r="F12" s="120"/>
      <c r="G12" s="120"/>
      <c r="H12" s="120"/>
      <c r="I12" s="121"/>
    </row>
    <row r="13" spans="1:9" ht="14.25" customHeight="1">
      <c r="A13" s="10" t="s">
        <v>458</v>
      </c>
      <c r="B13" s="10" t="s">
        <v>459</v>
      </c>
      <c r="C13" s="119"/>
      <c r="D13" s="120"/>
      <c r="E13" s="120"/>
      <c r="F13" s="120"/>
      <c r="G13" s="120"/>
      <c r="H13" s="120"/>
      <c r="I13" s="121"/>
    </row>
    <row r="14" spans="1:9" ht="14.25" customHeight="1">
      <c r="A14" s="10" t="s">
        <v>460</v>
      </c>
      <c r="B14" s="10" t="s">
        <v>461</v>
      </c>
      <c r="C14" s="119"/>
      <c r="D14" s="120"/>
      <c r="E14" s="120"/>
      <c r="F14" s="120"/>
      <c r="G14" s="120"/>
      <c r="H14" s="120"/>
      <c r="I14" s="121"/>
    </row>
    <row r="15" spans="1:9" ht="14.25" customHeight="1">
      <c r="A15" s="10" t="s">
        <v>462</v>
      </c>
      <c r="B15" s="10" t="s">
        <v>443</v>
      </c>
      <c r="C15" s="119"/>
      <c r="D15" s="120"/>
      <c r="E15" s="120"/>
      <c r="F15" s="120"/>
      <c r="G15" s="120"/>
      <c r="H15" s="120"/>
      <c r="I15" s="121"/>
    </row>
    <row r="16" spans="1:9" ht="14.25" customHeight="1">
      <c r="A16" s="10" t="s">
        <v>463</v>
      </c>
      <c r="B16" s="10" t="s">
        <v>443</v>
      </c>
      <c r="C16" s="119"/>
      <c r="D16" s="120"/>
      <c r="E16" s="120"/>
      <c r="F16" s="120"/>
      <c r="G16" s="120"/>
      <c r="H16" s="120"/>
      <c r="I16" s="121"/>
    </row>
    <row r="17" spans="1:9" ht="14.25" customHeight="1">
      <c r="A17" s="10" t="s">
        <v>306</v>
      </c>
      <c r="B17" s="10" t="s">
        <v>459</v>
      </c>
      <c r="C17" s="119"/>
      <c r="D17" s="120"/>
      <c r="E17" s="120"/>
      <c r="F17" s="120"/>
      <c r="G17" s="120"/>
      <c r="H17" s="120"/>
      <c r="I17" s="121"/>
    </row>
    <row r="18" spans="1:9" ht="14.25" customHeight="1">
      <c r="A18" s="10" t="s">
        <v>307</v>
      </c>
      <c r="B18" s="10" t="s">
        <v>443</v>
      </c>
      <c r="C18" s="119"/>
      <c r="D18" s="120"/>
      <c r="E18" s="120"/>
      <c r="F18" s="120"/>
      <c r="G18" s="120"/>
      <c r="H18" s="120"/>
      <c r="I18" s="121"/>
    </row>
    <row r="19" spans="1:9" ht="14.25" customHeight="1">
      <c r="A19" s="10" t="s">
        <v>308</v>
      </c>
      <c r="B19" s="10" t="s">
        <v>461</v>
      </c>
      <c r="C19" s="119"/>
      <c r="D19" s="120"/>
      <c r="E19" s="120"/>
      <c r="F19" s="120"/>
      <c r="G19" s="120"/>
      <c r="H19" s="120"/>
      <c r="I19" s="121"/>
    </row>
    <row r="20" spans="1:9" ht="14.25" customHeight="1">
      <c r="A20" s="10" t="s">
        <v>309</v>
      </c>
      <c r="B20" s="10" t="s">
        <v>443</v>
      </c>
      <c r="C20" s="119"/>
      <c r="D20" s="120"/>
      <c r="E20" s="120"/>
      <c r="F20" s="120"/>
      <c r="G20" s="120"/>
      <c r="H20" s="120"/>
      <c r="I20" s="121"/>
    </row>
    <row r="21" spans="1:9" ht="14.25" customHeight="1">
      <c r="A21" s="10" t="s">
        <v>310</v>
      </c>
      <c r="B21" s="10" t="s">
        <v>454</v>
      </c>
      <c r="C21" s="119"/>
      <c r="D21" s="120"/>
      <c r="E21" s="120"/>
      <c r="F21" s="120"/>
      <c r="G21" s="120"/>
      <c r="H21" s="120"/>
      <c r="I21" s="121"/>
    </row>
    <row r="22" spans="1:9" ht="14.25" customHeight="1">
      <c r="A22" s="10" t="s">
        <v>311</v>
      </c>
      <c r="B22" s="10" t="s">
        <v>443</v>
      </c>
      <c r="C22" s="119"/>
      <c r="D22" s="120"/>
      <c r="E22" s="120"/>
      <c r="F22" s="120"/>
      <c r="G22" s="120"/>
      <c r="H22" s="120"/>
      <c r="I22" s="121"/>
    </row>
    <row r="23" spans="1:9" ht="14.25" customHeight="1">
      <c r="A23" s="10" t="s">
        <v>312</v>
      </c>
      <c r="B23" s="10" t="s">
        <v>443</v>
      </c>
      <c r="C23" s="119"/>
      <c r="D23" s="120"/>
      <c r="E23" s="120"/>
      <c r="F23" s="120"/>
      <c r="G23" s="120"/>
      <c r="H23" s="120"/>
      <c r="I23" s="121"/>
    </row>
    <row r="24" spans="1:9" ht="14.25" customHeight="1">
      <c r="A24" s="10" t="s">
        <v>313</v>
      </c>
      <c r="B24" s="10" t="s">
        <v>443</v>
      </c>
      <c r="C24" s="119"/>
      <c r="D24" s="120"/>
      <c r="E24" s="120"/>
      <c r="F24" s="120"/>
      <c r="G24" s="120"/>
      <c r="H24" s="120"/>
      <c r="I24" s="121"/>
    </row>
    <row r="25" spans="1:9" ht="14.25" customHeight="1">
      <c r="A25" s="10" t="s">
        <v>314</v>
      </c>
      <c r="B25" s="10" t="s">
        <v>449</v>
      </c>
      <c r="C25" s="119"/>
      <c r="D25" s="120"/>
      <c r="E25" s="120"/>
      <c r="F25" s="120"/>
      <c r="G25" s="120"/>
      <c r="H25" s="120"/>
      <c r="I25" s="121"/>
    </row>
    <row r="26" spans="1:9" ht="14.25" customHeight="1">
      <c r="A26" s="10" t="s">
        <v>315</v>
      </c>
      <c r="B26" s="10" t="s">
        <v>459</v>
      </c>
      <c r="C26" s="119"/>
      <c r="D26" s="120"/>
      <c r="E26" s="120"/>
      <c r="F26" s="120"/>
      <c r="G26" s="120"/>
      <c r="H26" s="120"/>
      <c r="I26" s="121"/>
    </row>
    <row r="27" spans="1:9" ht="14.25" customHeight="1">
      <c r="A27" s="10" t="s">
        <v>316</v>
      </c>
      <c r="B27" s="10" t="s">
        <v>456</v>
      </c>
      <c r="C27" s="119"/>
      <c r="D27" s="120"/>
      <c r="E27" s="120"/>
      <c r="F27" s="120"/>
      <c r="G27" s="120"/>
      <c r="H27" s="120"/>
      <c r="I27" s="121"/>
    </row>
    <row r="28" spans="1:9" ht="14.25" customHeight="1">
      <c r="A28" s="10" t="s">
        <v>317</v>
      </c>
      <c r="B28" s="10" t="s">
        <v>454</v>
      </c>
      <c r="C28" s="119"/>
      <c r="D28" s="120"/>
      <c r="E28" s="120"/>
      <c r="F28" s="120"/>
      <c r="G28" s="120"/>
      <c r="H28" s="120"/>
      <c r="I28" s="121"/>
    </row>
    <row r="29" spans="1:9" ht="14.25" customHeight="1">
      <c r="A29" s="10" t="s">
        <v>318</v>
      </c>
      <c r="B29" s="10" t="s">
        <v>449</v>
      </c>
      <c r="C29" s="119"/>
      <c r="D29" s="120"/>
      <c r="E29" s="120"/>
      <c r="F29" s="120"/>
      <c r="G29" s="120"/>
      <c r="H29" s="120"/>
      <c r="I29" s="121"/>
    </row>
    <row r="30" spans="1:9" ht="14.25" customHeight="1">
      <c r="A30" s="10" t="s">
        <v>319</v>
      </c>
      <c r="B30" s="10" t="s">
        <v>443</v>
      </c>
      <c r="C30" s="119"/>
      <c r="D30" s="120"/>
      <c r="E30" s="120"/>
      <c r="F30" s="120"/>
      <c r="G30" s="120"/>
      <c r="H30" s="120"/>
      <c r="I30" s="121"/>
    </row>
    <row r="31" spans="1:9" ht="14.25" customHeight="1">
      <c r="A31" s="10" t="s">
        <v>320</v>
      </c>
      <c r="B31" s="10" t="s">
        <v>459</v>
      </c>
      <c r="C31" s="119"/>
      <c r="D31" s="120"/>
      <c r="E31" s="120"/>
      <c r="F31" s="120"/>
      <c r="G31" s="120"/>
      <c r="H31" s="120"/>
      <c r="I31" s="121"/>
    </row>
    <row r="32" spans="1:9" ht="14.25" customHeight="1">
      <c r="A32" s="10" t="s">
        <v>321</v>
      </c>
      <c r="B32" s="10" t="s">
        <v>454</v>
      </c>
      <c r="C32" s="119"/>
      <c r="D32" s="120"/>
      <c r="E32" s="120"/>
      <c r="F32" s="120"/>
      <c r="G32" s="120"/>
      <c r="H32" s="120"/>
      <c r="I32" s="121"/>
    </row>
    <row r="33" spans="1:9" ht="14.25" customHeight="1">
      <c r="A33" s="10" t="s">
        <v>322</v>
      </c>
      <c r="B33" s="10" t="s">
        <v>443</v>
      </c>
      <c r="C33" s="119"/>
      <c r="D33" s="120"/>
      <c r="E33" s="120"/>
      <c r="F33" s="120"/>
      <c r="G33" s="120"/>
      <c r="H33" s="120"/>
      <c r="I33" s="121"/>
    </row>
    <row r="34" spans="1:9" ht="14.25" customHeight="1">
      <c r="A34" s="10" t="s">
        <v>323</v>
      </c>
      <c r="B34" s="10" t="s">
        <v>454</v>
      </c>
      <c r="C34" s="119"/>
      <c r="D34" s="120"/>
      <c r="E34" s="120"/>
      <c r="F34" s="120"/>
      <c r="G34" s="120"/>
      <c r="H34" s="120"/>
      <c r="I34" s="121"/>
    </row>
    <row r="35" spans="1:9" ht="14.25" customHeight="1">
      <c r="A35" s="10" t="s">
        <v>324</v>
      </c>
      <c r="B35" s="10" t="s">
        <v>454</v>
      </c>
      <c r="C35" s="119"/>
      <c r="D35" s="120"/>
      <c r="E35" s="120"/>
      <c r="F35" s="120"/>
      <c r="G35" s="120"/>
      <c r="H35" s="120"/>
      <c r="I35" s="121"/>
    </row>
    <row r="36" spans="1:9" ht="14.25" customHeight="1">
      <c r="A36" s="10" t="s">
        <v>325</v>
      </c>
      <c r="B36" s="10" t="s">
        <v>461</v>
      </c>
      <c r="C36" s="119"/>
      <c r="D36" s="120"/>
      <c r="E36" s="120"/>
      <c r="F36" s="120"/>
      <c r="G36" s="120"/>
      <c r="H36" s="120"/>
      <c r="I36" s="121"/>
    </row>
    <row r="37" spans="1:9" ht="14.25" customHeight="1">
      <c r="A37" s="10" t="s">
        <v>326</v>
      </c>
      <c r="B37" s="10" t="s">
        <v>443</v>
      </c>
      <c r="C37" s="119"/>
      <c r="D37" s="120"/>
      <c r="E37" s="120"/>
      <c r="F37" s="120"/>
      <c r="G37" s="120"/>
      <c r="H37" s="120"/>
      <c r="I37" s="121"/>
    </row>
    <row r="38" spans="1:9" ht="14.25" customHeight="1">
      <c r="A38" s="10" t="s">
        <v>327</v>
      </c>
      <c r="B38" s="10" t="s">
        <v>449</v>
      </c>
      <c r="C38" s="119"/>
      <c r="D38" s="120"/>
      <c r="E38" s="120"/>
      <c r="F38" s="120"/>
      <c r="G38" s="120"/>
      <c r="H38" s="120"/>
      <c r="I38" s="121"/>
    </row>
    <row r="39" spans="1:9" ht="14.25" customHeight="1">
      <c r="A39" s="10" t="s">
        <v>328</v>
      </c>
      <c r="B39" s="10" t="s">
        <v>459</v>
      </c>
      <c r="C39" s="119"/>
      <c r="D39" s="120"/>
      <c r="E39" s="120"/>
      <c r="F39" s="120"/>
      <c r="G39" s="120"/>
      <c r="H39" s="120"/>
      <c r="I39" s="121"/>
    </row>
    <row r="40" spans="1:9" ht="14.25" customHeight="1">
      <c r="A40" s="10" t="s">
        <v>329</v>
      </c>
      <c r="B40" s="10" t="s">
        <v>461</v>
      </c>
      <c r="C40" s="119"/>
      <c r="D40" s="120"/>
      <c r="E40" s="120"/>
      <c r="F40" s="120"/>
      <c r="G40" s="120"/>
      <c r="H40" s="120"/>
      <c r="I40" s="121"/>
    </row>
    <row r="41" spans="1:9" ht="14.25" customHeight="1">
      <c r="A41" s="10" t="s">
        <v>330</v>
      </c>
      <c r="B41" s="10" t="s">
        <v>459</v>
      </c>
      <c r="C41" s="119"/>
      <c r="D41" s="120"/>
      <c r="E41" s="120"/>
      <c r="F41" s="120"/>
      <c r="G41" s="120"/>
      <c r="H41" s="120"/>
      <c r="I41" s="121"/>
    </row>
    <row r="42" spans="1:9" ht="14.25" customHeight="1">
      <c r="A42" s="10" t="s">
        <v>331</v>
      </c>
      <c r="B42" s="10" t="s">
        <v>443</v>
      </c>
      <c r="C42" s="119"/>
      <c r="D42" s="120"/>
      <c r="E42" s="120"/>
      <c r="F42" s="120"/>
      <c r="G42" s="120"/>
      <c r="H42" s="120"/>
      <c r="I42" s="121"/>
    </row>
    <row r="43" spans="1:9" ht="14.25" customHeight="1">
      <c r="A43" s="10" t="s">
        <v>332</v>
      </c>
      <c r="B43" s="10" t="s">
        <v>454</v>
      </c>
      <c r="C43" s="119"/>
      <c r="D43" s="120"/>
      <c r="E43" s="120"/>
      <c r="F43" s="120"/>
      <c r="G43" s="120"/>
      <c r="H43" s="120"/>
      <c r="I43" s="121"/>
    </row>
    <row r="44" spans="1:9" ht="14.25" customHeight="1">
      <c r="A44" s="10" t="s">
        <v>333</v>
      </c>
      <c r="B44" s="10" t="s">
        <v>443</v>
      </c>
      <c r="C44" s="119"/>
      <c r="D44" s="120"/>
      <c r="E44" s="120"/>
      <c r="F44" s="120"/>
      <c r="G44" s="120"/>
      <c r="H44" s="120"/>
      <c r="I44" s="121"/>
    </row>
    <row r="45" spans="1:9" ht="14.25" customHeight="1">
      <c r="A45" s="10" t="s">
        <v>334</v>
      </c>
      <c r="B45" s="10" t="s">
        <v>459</v>
      </c>
      <c r="C45" s="119"/>
      <c r="D45" s="120"/>
      <c r="E45" s="120"/>
      <c r="F45" s="120"/>
      <c r="G45" s="120"/>
      <c r="H45" s="120"/>
      <c r="I45" s="121"/>
    </row>
    <row r="46" spans="1:9" ht="14.25" customHeight="1">
      <c r="A46" s="10" t="s">
        <v>335</v>
      </c>
      <c r="B46" s="10" t="s">
        <v>454</v>
      </c>
      <c r="C46" s="119"/>
      <c r="D46" s="120"/>
      <c r="E46" s="120"/>
      <c r="F46" s="120"/>
      <c r="G46" s="120"/>
      <c r="H46" s="120"/>
      <c r="I46" s="121"/>
    </row>
    <row r="47" spans="1:9" ht="14.25" customHeight="1">
      <c r="A47" s="10" t="s">
        <v>336</v>
      </c>
      <c r="B47" s="10" t="s">
        <v>459</v>
      </c>
      <c r="C47" s="119"/>
      <c r="D47" s="120"/>
      <c r="E47" s="120"/>
      <c r="F47" s="120"/>
      <c r="G47" s="120"/>
      <c r="H47" s="120"/>
      <c r="I47" s="121"/>
    </row>
    <row r="48" spans="1:9" ht="14.25" customHeight="1">
      <c r="A48" s="10" t="s">
        <v>337</v>
      </c>
      <c r="B48" s="10" t="s">
        <v>461</v>
      </c>
      <c r="C48" s="119"/>
      <c r="D48" s="120"/>
      <c r="E48" s="120"/>
      <c r="F48" s="120"/>
      <c r="G48" s="120"/>
      <c r="H48" s="120"/>
      <c r="I48" s="121"/>
    </row>
    <row r="49" spans="1:9" ht="14.25" customHeight="1">
      <c r="A49" s="10" t="s">
        <v>338</v>
      </c>
      <c r="B49" s="10" t="s">
        <v>456</v>
      </c>
      <c r="C49" s="119"/>
      <c r="D49" s="120"/>
      <c r="E49" s="120"/>
      <c r="F49" s="120"/>
      <c r="G49" s="120"/>
      <c r="H49" s="120"/>
      <c r="I49" s="121"/>
    </row>
    <row r="50" spans="1:9" ht="14.25" customHeight="1">
      <c r="A50" s="10" t="s">
        <v>339</v>
      </c>
      <c r="B50" s="10" t="s">
        <v>461</v>
      </c>
      <c r="C50" s="119"/>
      <c r="D50" s="120"/>
      <c r="E50" s="120"/>
      <c r="F50" s="120"/>
      <c r="G50" s="120"/>
      <c r="H50" s="120"/>
      <c r="I50" s="121"/>
    </row>
    <row r="51" spans="1:9" ht="14.25" customHeight="1">
      <c r="A51" s="10" t="s">
        <v>340</v>
      </c>
      <c r="B51" s="10" t="s">
        <v>456</v>
      </c>
      <c r="C51" s="119"/>
      <c r="D51" s="120"/>
      <c r="E51" s="120"/>
      <c r="F51" s="120"/>
      <c r="G51" s="120"/>
      <c r="H51" s="120"/>
      <c r="I51" s="121"/>
    </row>
    <row r="52" spans="1:9" ht="14.25" customHeight="1">
      <c r="A52" s="10" t="s">
        <v>341</v>
      </c>
      <c r="B52" s="10" t="s">
        <v>454</v>
      </c>
      <c r="C52" s="119"/>
      <c r="D52" s="120"/>
      <c r="E52" s="120"/>
      <c r="F52" s="120"/>
      <c r="G52" s="120"/>
      <c r="H52" s="120"/>
      <c r="I52" s="121"/>
    </row>
    <row r="53" spans="1:9" ht="14.25" customHeight="1">
      <c r="A53" s="10" t="s">
        <v>342</v>
      </c>
      <c r="B53" s="10" t="s">
        <v>459</v>
      </c>
      <c r="C53" s="119"/>
      <c r="D53" s="120"/>
      <c r="E53" s="120"/>
      <c r="F53" s="120"/>
      <c r="G53" s="120"/>
      <c r="H53" s="120"/>
      <c r="I53" s="121"/>
    </row>
    <row r="54" spans="1:9" ht="14.25" customHeight="1">
      <c r="A54" s="10" t="s">
        <v>343</v>
      </c>
      <c r="B54" s="10" t="s">
        <v>449</v>
      </c>
      <c r="C54" s="119"/>
      <c r="D54" s="120"/>
      <c r="E54" s="120"/>
      <c r="F54" s="120"/>
      <c r="G54" s="120"/>
      <c r="H54" s="120"/>
      <c r="I54" s="121"/>
    </row>
    <row r="55" spans="1:9" ht="14.25" customHeight="1">
      <c r="A55" s="10" t="s">
        <v>344</v>
      </c>
      <c r="B55" s="10" t="s">
        <v>456</v>
      </c>
      <c r="C55" s="119"/>
      <c r="D55" s="120"/>
      <c r="E55" s="120"/>
      <c r="F55" s="120"/>
      <c r="G55" s="120"/>
      <c r="H55" s="120"/>
      <c r="I55" s="121"/>
    </row>
    <row r="56" spans="1:9" ht="14.25" customHeight="1">
      <c r="A56" s="10" t="s">
        <v>345</v>
      </c>
      <c r="B56" s="10" t="s">
        <v>454</v>
      </c>
      <c r="C56" s="119"/>
      <c r="D56" s="120"/>
      <c r="E56" s="120"/>
      <c r="F56" s="120"/>
      <c r="G56" s="120"/>
      <c r="H56" s="120"/>
      <c r="I56" s="121"/>
    </row>
    <row r="57" spans="1:9" ht="14.25" customHeight="1">
      <c r="A57" s="10" t="s">
        <v>346</v>
      </c>
      <c r="B57" s="10" t="s">
        <v>449</v>
      </c>
      <c r="C57" s="119"/>
      <c r="D57" s="120"/>
      <c r="E57" s="120"/>
      <c r="F57" s="120"/>
      <c r="G57" s="120"/>
      <c r="H57" s="120"/>
      <c r="I57" s="121"/>
    </row>
    <row r="58" spans="1:9" ht="14.25" customHeight="1">
      <c r="A58" s="10" t="s">
        <v>347</v>
      </c>
      <c r="B58" s="10" t="s">
        <v>456</v>
      </c>
      <c r="C58" s="119"/>
      <c r="D58" s="120"/>
      <c r="E58" s="120"/>
      <c r="F58" s="120"/>
      <c r="G58" s="120"/>
      <c r="H58" s="120"/>
      <c r="I58" s="121"/>
    </row>
    <row r="59" spans="1:9" ht="14.25" customHeight="1">
      <c r="A59" s="10" t="s">
        <v>348</v>
      </c>
      <c r="B59" s="10" t="s">
        <v>454</v>
      </c>
      <c r="C59" s="119"/>
      <c r="D59" s="120"/>
      <c r="E59" s="120"/>
      <c r="F59" s="120"/>
      <c r="G59" s="120"/>
      <c r="H59" s="120"/>
      <c r="I59" s="121"/>
    </row>
    <row r="60" spans="1:9" ht="14.25" customHeight="1">
      <c r="A60" s="10" t="s">
        <v>349</v>
      </c>
      <c r="B60" s="10" t="s">
        <v>449</v>
      </c>
      <c r="C60" s="119"/>
      <c r="D60" s="120"/>
      <c r="E60" s="120"/>
      <c r="F60" s="120"/>
      <c r="G60" s="120"/>
      <c r="H60" s="120"/>
      <c r="I60" s="121"/>
    </row>
    <row r="61" spans="1:9" ht="14.25" customHeight="1">
      <c r="A61" s="10" t="s">
        <v>350</v>
      </c>
      <c r="B61" s="10" t="s">
        <v>449</v>
      </c>
      <c r="C61" s="119"/>
      <c r="D61" s="120"/>
      <c r="E61" s="120"/>
      <c r="F61" s="120"/>
      <c r="G61" s="120"/>
      <c r="H61" s="120"/>
      <c r="I61" s="121"/>
    </row>
    <row r="62" spans="1:9" ht="14.25" customHeight="1">
      <c r="A62" s="10" t="s">
        <v>351</v>
      </c>
      <c r="B62" s="10" t="s">
        <v>459</v>
      </c>
      <c r="C62" s="119"/>
      <c r="D62" s="120"/>
      <c r="E62" s="120"/>
      <c r="F62" s="120"/>
      <c r="G62" s="120"/>
      <c r="H62" s="120"/>
      <c r="I62" s="121"/>
    </row>
    <row r="63" spans="1:9" ht="14.25" customHeight="1">
      <c r="A63" s="10" t="s">
        <v>352</v>
      </c>
      <c r="B63" s="10" t="s">
        <v>456</v>
      </c>
      <c r="C63" s="119"/>
      <c r="D63" s="120"/>
      <c r="E63" s="120"/>
      <c r="F63" s="120"/>
      <c r="G63" s="120"/>
      <c r="H63" s="120"/>
      <c r="I63" s="121"/>
    </row>
    <row r="64" spans="1:9" ht="14.25" customHeight="1">
      <c r="A64" s="10" t="s">
        <v>353</v>
      </c>
      <c r="B64" s="10" t="s">
        <v>461</v>
      </c>
      <c r="C64" s="119"/>
      <c r="D64" s="120"/>
      <c r="E64" s="120"/>
      <c r="F64" s="120"/>
      <c r="G64" s="120"/>
      <c r="H64" s="120"/>
      <c r="I64" s="121"/>
    </row>
    <row r="65" spans="1:9" ht="14.25" customHeight="1">
      <c r="A65" s="10" t="s">
        <v>354</v>
      </c>
      <c r="B65" s="10" t="s">
        <v>443</v>
      </c>
      <c r="C65" s="119"/>
      <c r="D65" s="120"/>
      <c r="E65" s="120"/>
      <c r="F65" s="120"/>
      <c r="G65" s="120"/>
      <c r="H65" s="120"/>
      <c r="I65" s="121"/>
    </row>
    <row r="66" spans="1:9" ht="14.25" customHeight="1">
      <c r="A66" s="10" t="s">
        <v>355</v>
      </c>
      <c r="B66" s="10" t="s">
        <v>443</v>
      </c>
      <c r="C66" s="119"/>
      <c r="D66" s="120"/>
      <c r="E66" s="120"/>
      <c r="F66" s="120"/>
      <c r="G66" s="120"/>
      <c r="H66" s="120"/>
      <c r="I66" s="121"/>
    </row>
    <row r="67" spans="1:9" ht="14.25" customHeight="1">
      <c r="A67" s="10" t="s">
        <v>356</v>
      </c>
      <c r="B67" s="10" t="s">
        <v>459</v>
      </c>
      <c r="C67" s="119"/>
      <c r="D67" s="120"/>
      <c r="E67" s="120"/>
      <c r="F67" s="120"/>
      <c r="G67" s="120"/>
      <c r="H67" s="120"/>
      <c r="I67" s="121"/>
    </row>
    <row r="68" spans="1:9" ht="14.25" customHeight="1">
      <c r="A68" s="10" t="s">
        <v>357</v>
      </c>
      <c r="B68" s="10" t="s">
        <v>461</v>
      </c>
      <c r="C68" s="119"/>
      <c r="D68" s="120"/>
      <c r="E68" s="120"/>
      <c r="F68" s="120"/>
      <c r="G68" s="120"/>
      <c r="H68" s="120"/>
      <c r="I68" s="121"/>
    </row>
    <row r="69" spans="1:9" ht="14.25" customHeight="1">
      <c r="A69" s="10" t="s">
        <v>358</v>
      </c>
      <c r="B69" s="10" t="s">
        <v>443</v>
      </c>
      <c r="C69" s="119"/>
      <c r="D69" s="120"/>
      <c r="E69" s="120"/>
      <c r="F69" s="120"/>
      <c r="G69" s="120"/>
      <c r="H69" s="120"/>
      <c r="I69" s="121"/>
    </row>
    <row r="70" spans="1:9" ht="14.25" customHeight="1">
      <c r="A70" s="10" t="s">
        <v>359</v>
      </c>
      <c r="B70" s="10" t="s">
        <v>461</v>
      </c>
      <c r="C70" s="119"/>
      <c r="D70" s="120"/>
      <c r="E70" s="120"/>
      <c r="F70" s="120"/>
      <c r="G70" s="120"/>
      <c r="H70" s="120"/>
      <c r="I70" s="121"/>
    </row>
    <row r="71" spans="1:9" ht="14.25" customHeight="1">
      <c r="A71" s="10" t="s">
        <v>360</v>
      </c>
      <c r="B71" s="10" t="s">
        <v>443</v>
      </c>
      <c r="C71" s="119"/>
      <c r="D71" s="120"/>
      <c r="E71" s="120"/>
      <c r="F71" s="120"/>
      <c r="G71" s="120"/>
      <c r="H71" s="120"/>
      <c r="I71" s="121"/>
    </row>
    <row r="72" spans="1:9" ht="14.25" customHeight="1">
      <c r="A72" s="10" t="s">
        <v>361</v>
      </c>
      <c r="B72" s="10" t="s">
        <v>459</v>
      </c>
      <c r="C72" s="119"/>
      <c r="D72" s="120"/>
      <c r="E72" s="120"/>
      <c r="F72" s="120"/>
      <c r="G72" s="120"/>
      <c r="H72" s="120"/>
      <c r="I72" s="121"/>
    </row>
    <row r="73" spans="1:9" ht="14.25" customHeight="1">
      <c r="A73" s="10" t="s">
        <v>362</v>
      </c>
      <c r="B73" s="10" t="s">
        <v>449</v>
      </c>
      <c r="C73" s="119"/>
      <c r="D73" s="120"/>
      <c r="E73" s="120"/>
      <c r="F73" s="120"/>
      <c r="G73" s="120"/>
      <c r="H73" s="120"/>
      <c r="I73" s="121"/>
    </row>
    <row r="74" spans="1:9" ht="14.25" customHeight="1">
      <c r="A74" s="10" t="s">
        <v>363</v>
      </c>
      <c r="B74" s="10" t="s">
        <v>461</v>
      </c>
      <c r="C74" s="119"/>
      <c r="D74" s="120"/>
      <c r="E74" s="120"/>
      <c r="F74" s="120"/>
      <c r="G74" s="120"/>
      <c r="H74" s="120"/>
      <c r="I74" s="121"/>
    </row>
    <row r="75" spans="1:9" ht="14.25" customHeight="1">
      <c r="A75" s="10" t="s">
        <v>364</v>
      </c>
      <c r="B75" s="10" t="s">
        <v>443</v>
      </c>
      <c r="C75" s="119"/>
      <c r="D75" s="120"/>
      <c r="E75" s="120"/>
      <c r="F75" s="120"/>
      <c r="G75" s="120"/>
      <c r="H75" s="120"/>
      <c r="I75" s="121"/>
    </row>
    <row r="76" spans="1:9" ht="14.25" customHeight="1">
      <c r="A76" s="10" t="s">
        <v>365</v>
      </c>
      <c r="B76" s="10" t="s">
        <v>459</v>
      </c>
      <c r="C76" s="119"/>
      <c r="D76" s="120"/>
      <c r="E76" s="120"/>
      <c r="F76" s="120"/>
      <c r="G76" s="120"/>
      <c r="H76" s="120"/>
      <c r="I76" s="121"/>
    </row>
    <row r="77" spans="1:9" ht="14.25" customHeight="1">
      <c r="A77" s="10" t="s">
        <v>366</v>
      </c>
      <c r="B77" s="10" t="s">
        <v>461</v>
      </c>
      <c r="C77" s="119"/>
      <c r="D77" s="120"/>
      <c r="E77" s="120"/>
      <c r="F77" s="120"/>
      <c r="G77" s="120"/>
      <c r="H77" s="120"/>
      <c r="I77" s="121"/>
    </row>
    <row r="78" spans="1:9" ht="14.25" customHeight="1">
      <c r="A78" s="10" t="s">
        <v>367</v>
      </c>
      <c r="B78" s="10" t="s">
        <v>459</v>
      </c>
      <c r="C78" s="119"/>
      <c r="D78" s="120"/>
      <c r="E78" s="120"/>
      <c r="F78" s="120"/>
      <c r="G78" s="120"/>
      <c r="H78" s="120"/>
      <c r="I78" s="121"/>
    </row>
    <row r="79" spans="1:9" ht="14.25" customHeight="1">
      <c r="A79" s="10" t="s">
        <v>368</v>
      </c>
      <c r="B79" s="10" t="s">
        <v>443</v>
      </c>
      <c r="C79" s="119"/>
      <c r="D79" s="120"/>
      <c r="E79" s="120"/>
      <c r="F79" s="120"/>
      <c r="G79" s="120"/>
      <c r="H79" s="120"/>
      <c r="I79" s="121"/>
    </row>
    <row r="80" spans="1:9" ht="14.25" customHeight="1">
      <c r="A80" s="10" t="s">
        <v>369</v>
      </c>
      <c r="B80" s="10" t="s">
        <v>454</v>
      </c>
      <c r="C80" s="119"/>
      <c r="D80" s="120"/>
      <c r="E80" s="120"/>
      <c r="F80" s="120"/>
      <c r="G80" s="120"/>
      <c r="H80" s="120"/>
      <c r="I80" s="121"/>
    </row>
    <row r="81" spans="1:9" ht="14.25" customHeight="1">
      <c r="A81" s="10" t="s">
        <v>370</v>
      </c>
      <c r="B81" s="10" t="s">
        <v>454</v>
      </c>
      <c r="C81" s="119"/>
      <c r="D81" s="120"/>
      <c r="E81" s="120"/>
      <c r="F81" s="120"/>
      <c r="G81" s="120"/>
      <c r="H81" s="120"/>
      <c r="I81" s="121"/>
    </row>
    <row r="82" spans="1:9" ht="14.25" customHeight="1">
      <c r="A82" s="10" t="s">
        <v>371</v>
      </c>
      <c r="B82" s="10" t="s">
        <v>443</v>
      </c>
      <c r="C82" s="119"/>
      <c r="D82" s="120"/>
      <c r="E82" s="120"/>
      <c r="F82" s="120"/>
      <c r="G82" s="120"/>
      <c r="H82" s="120"/>
      <c r="I82" s="121"/>
    </row>
    <row r="83" spans="1:9" ht="14.25" customHeight="1">
      <c r="A83" s="10" t="s">
        <v>372</v>
      </c>
      <c r="B83" s="10" t="s">
        <v>449</v>
      </c>
      <c r="C83" s="119"/>
      <c r="D83" s="120"/>
      <c r="E83" s="120"/>
      <c r="F83" s="120"/>
      <c r="G83" s="120"/>
      <c r="H83" s="120"/>
      <c r="I83" s="121"/>
    </row>
    <row r="84" spans="1:9" ht="14.25" customHeight="1">
      <c r="A84" s="10" t="s">
        <v>373</v>
      </c>
      <c r="B84" s="10" t="s">
        <v>454</v>
      </c>
      <c r="C84" s="119"/>
      <c r="D84" s="120"/>
      <c r="E84" s="120"/>
      <c r="F84" s="120"/>
      <c r="G84" s="120"/>
      <c r="H84" s="120"/>
      <c r="I84" s="121"/>
    </row>
    <row r="85" spans="1:9" ht="14.25" customHeight="1">
      <c r="A85" s="10" t="s">
        <v>374</v>
      </c>
      <c r="B85" s="10" t="s">
        <v>454</v>
      </c>
      <c r="C85" s="119"/>
      <c r="D85" s="120"/>
      <c r="E85" s="120"/>
      <c r="F85" s="120"/>
      <c r="G85" s="120"/>
      <c r="H85" s="120"/>
      <c r="I85" s="121"/>
    </row>
    <row r="86" spans="1:9" ht="14.25" customHeight="1">
      <c r="A86" s="10" t="s">
        <v>375</v>
      </c>
      <c r="B86" s="10" t="s">
        <v>454</v>
      </c>
      <c r="C86" s="119"/>
      <c r="D86" s="120"/>
      <c r="E86" s="120"/>
      <c r="F86" s="120"/>
      <c r="G86" s="120"/>
      <c r="H86" s="120"/>
      <c r="I86" s="121"/>
    </row>
    <row r="87" spans="1:9" ht="14.25" customHeight="1">
      <c r="A87" s="10" t="s">
        <v>376</v>
      </c>
      <c r="B87" s="10" t="s">
        <v>443</v>
      </c>
      <c r="C87" s="119"/>
      <c r="D87" s="120"/>
      <c r="E87" s="120"/>
      <c r="F87" s="120"/>
      <c r="G87" s="120"/>
      <c r="H87" s="120"/>
      <c r="I87" s="121"/>
    </row>
    <row r="88" spans="1:9" ht="14.25" customHeight="1">
      <c r="A88" s="10" t="s">
        <v>377</v>
      </c>
      <c r="B88" s="10" t="s">
        <v>449</v>
      </c>
      <c r="C88" s="119"/>
      <c r="D88" s="120"/>
      <c r="E88" s="120"/>
      <c r="F88" s="120"/>
      <c r="G88" s="120"/>
      <c r="H88" s="120"/>
      <c r="I88" s="121"/>
    </row>
    <row r="89" spans="1:9" ht="14.25" customHeight="1">
      <c r="A89" s="10" t="s">
        <v>378</v>
      </c>
      <c r="B89" s="10" t="s">
        <v>443</v>
      </c>
      <c r="C89" s="119"/>
      <c r="D89" s="120"/>
      <c r="E89" s="120"/>
      <c r="F89" s="120"/>
      <c r="G89" s="120"/>
      <c r="H89" s="120"/>
      <c r="I89" s="121"/>
    </row>
    <row r="90" spans="1:9" ht="14.25" customHeight="1">
      <c r="A90" s="10" t="s">
        <v>379</v>
      </c>
      <c r="B90" s="10" t="s">
        <v>449</v>
      </c>
      <c r="C90" s="119"/>
      <c r="D90" s="120"/>
      <c r="E90" s="120"/>
      <c r="F90" s="120"/>
      <c r="G90" s="120"/>
      <c r="H90" s="120"/>
      <c r="I90" s="121"/>
    </row>
    <row r="91" spans="1:9" ht="14.25" customHeight="1">
      <c r="A91" s="10" t="s">
        <v>380</v>
      </c>
      <c r="B91" s="10" t="s">
        <v>459</v>
      </c>
      <c r="C91" s="119"/>
      <c r="D91" s="120"/>
      <c r="E91" s="120"/>
      <c r="F91" s="120"/>
      <c r="G91" s="120"/>
      <c r="H91" s="120"/>
      <c r="I91" s="121"/>
    </row>
    <row r="92" spans="1:9" ht="14.25" customHeight="1">
      <c r="A92" s="10" t="s">
        <v>381</v>
      </c>
      <c r="B92" s="10" t="s">
        <v>443</v>
      </c>
      <c r="C92" s="119"/>
      <c r="D92" s="120"/>
      <c r="E92" s="120"/>
      <c r="F92" s="120"/>
      <c r="G92" s="120"/>
      <c r="H92" s="120"/>
      <c r="I92" s="121"/>
    </row>
    <row r="93" spans="1:9" ht="14.25" customHeight="1">
      <c r="A93" s="10" t="s">
        <v>382</v>
      </c>
      <c r="B93" s="10" t="s">
        <v>454</v>
      </c>
      <c r="C93" s="119"/>
      <c r="D93" s="120"/>
      <c r="E93" s="120"/>
      <c r="F93" s="120"/>
      <c r="G93" s="120"/>
      <c r="H93" s="120"/>
      <c r="I93" s="121"/>
    </row>
    <row r="94" spans="1:9" ht="14.25" customHeight="1">
      <c r="A94" s="10" t="s">
        <v>383</v>
      </c>
      <c r="B94" s="10" t="s">
        <v>456</v>
      </c>
      <c r="C94" s="119"/>
      <c r="D94" s="120"/>
      <c r="E94" s="120"/>
      <c r="F94" s="120"/>
      <c r="G94" s="120"/>
      <c r="H94" s="120"/>
      <c r="I94" s="121"/>
    </row>
    <row r="95" spans="1:9" ht="14.25" customHeight="1">
      <c r="A95" s="10" t="s">
        <v>384</v>
      </c>
      <c r="B95" s="10" t="s">
        <v>461</v>
      </c>
      <c r="C95" s="119"/>
      <c r="D95" s="120"/>
      <c r="E95" s="120"/>
      <c r="F95" s="120"/>
      <c r="G95" s="120"/>
      <c r="H95" s="120"/>
      <c r="I95" s="121"/>
    </row>
    <row r="96" spans="1:9" ht="14.25" customHeight="1">
      <c r="A96" s="10" t="s">
        <v>385</v>
      </c>
      <c r="B96" s="10" t="s">
        <v>454</v>
      </c>
      <c r="C96" s="119"/>
      <c r="D96" s="120"/>
      <c r="E96" s="120"/>
      <c r="F96" s="120"/>
      <c r="G96" s="120"/>
      <c r="H96" s="120"/>
      <c r="I96" s="121"/>
    </row>
    <row r="97" spans="1:9" ht="14.25" customHeight="1">
      <c r="A97" s="10" t="s">
        <v>386</v>
      </c>
      <c r="B97" s="10" t="s">
        <v>443</v>
      </c>
      <c r="C97" s="119"/>
      <c r="D97" s="120"/>
      <c r="E97" s="120"/>
      <c r="F97" s="120"/>
      <c r="G97" s="120"/>
      <c r="H97" s="120"/>
      <c r="I97" s="121"/>
    </row>
    <row r="98" spans="1:9" ht="14.25" customHeight="1">
      <c r="A98" s="10" t="s">
        <v>387</v>
      </c>
      <c r="B98" s="10" t="s">
        <v>443</v>
      </c>
      <c r="C98" s="119"/>
      <c r="D98" s="120"/>
      <c r="E98" s="120"/>
      <c r="F98" s="120"/>
      <c r="G98" s="120"/>
      <c r="H98" s="120"/>
      <c r="I98" s="121"/>
    </row>
    <row r="99" spans="1:9" ht="14.25" customHeight="1">
      <c r="A99" s="10" t="s">
        <v>388</v>
      </c>
      <c r="B99" s="10" t="s">
        <v>459</v>
      </c>
      <c r="C99" s="119"/>
      <c r="D99" s="120"/>
      <c r="E99" s="120"/>
      <c r="F99" s="120"/>
      <c r="G99" s="120"/>
      <c r="H99" s="120"/>
      <c r="I99" s="121"/>
    </row>
    <row r="100" spans="1:9" ht="14.25" customHeight="1">
      <c r="A100" s="10" t="s">
        <v>389</v>
      </c>
      <c r="B100" s="10" t="s">
        <v>456</v>
      </c>
      <c r="C100" s="119"/>
      <c r="D100" s="120"/>
      <c r="E100" s="120"/>
      <c r="F100" s="120"/>
      <c r="G100" s="120"/>
      <c r="H100" s="120"/>
      <c r="I100" s="121"/>
    </row>
    <row r="101" spans="1:9" ht="14.25" customHeight="1">
      <c r="A101" s="10" t="s">
        <v>390</v>
      </c>
      <c r="B101" s="10" t="s">
        <v>461</v>
      </c>
      <c r="C101" s="119"/>
      <c r="D101" s="120"/>
      <c r="E101" s="120"/>
      <c r="F101" s="120"/>
      <c r="G101" s="120"/>
      <c r="H101" s="120"/>
      <c r="I101" s="121"/>
    </row>
    <row r="102" spans="1:9" ht="14.25" customHeight="1">
      <c r="A102" s="10" t="s">
        <v>391</v>
      </c>
      <c r="B102" s="10" t="s">
        <v>461</v>
      </c>
      <c r="C102" s="119"/>
      <c r="D102" s="120"/>
      <c r="E102" s="120"/>
      <c r="F102" s="120"/>
      <c r="G102" s="120"/>
      <c r="H102" s="120"/>
      <c r="I102" s="121"/>
    </row>
    <row r="103" spans="1:9" ht="14.25" customHeight="1">
      <c r="A103" s="10" t="s">
        <v>392</v>
      </c>
      <c r="B103" s="10" t="s">
        <v>454</v>
      </c>
      <c r="C103" s="119"/>
      <c r="D103" s="120"/>
      <c r="E103" s="120"/>
      <c r="F103" s="120"/>
      <c r="G103" s="120"/>
      <c r="H103" s="120"/>
      <c r="I103" s="121"/>
    </row>
    <row r="104" spans="1:9" ht="14.25" customHeight="1">
      <c r="A104" s="10" t="s">
        <v>393</v>
      </c>
      <c r="B104" s="10" t="s">
        <v>443</v>
      </c>
      <c r="C104" s="119"/>
      <c r="D104" s="120"/>
      <c r="E104" s="120"/>
      <c r="F104" s="120"/>
      <c r="G104" s="120"/>
      <c r="H104" s="120"/>
      <c r="I104" s="121"/>
    </row>
    <row r="105" spans="1:9" ht="14.25" customHeight="1">
      <c r="A105" s="10" t="s">
        <v>394</v>
      </c>
      <c r="B105" s="10" t="s">
        <v>461</v>
      </c>
      <c r="C105" s="119"/>
      <c r="D105" s="120"/>
      <c r="E105" s="120"/>
      <c r="F105" s="120"/>
      <c r="G105" s="120"/>
      <c r="H105" s="120"/>
      <c r="I105" s="121"/>
    </row>
    <row r="106" spans="1:9" ht="14.25" customHeight="1">
      <c r="A106" s="10" t="s">
        <v>395</v>
      </c>
      <c r="B106" s="10" t="s">
        <v>449</v>
      </c>
      <c r="C106" s="119"/>
      <c r="D106" s="120"/>
      <c r="E106" s="120"/>
      <c r="F106" s="120"/>
      <c r="G106" s="120"/>
      <c r="H106" s="120"/>
      <c r="I106" s="121"/>
    </row>
    <row r="107" spans="1:9" ht="14.25" customHeight="1">
      <c r="A107" s="10" t="s">
        <v>396</v>
      </c>
      <c r="B107" s="10" t="s">
        <v>454</v>
      </c>
      <c r="C107" s="119"/>
      <c r="D107" s="120"/>
      <c r="E107" s="120"/>
      <c r="F107" s="120"/>
      <c r="G107" s="120"/>
      <c r="H107" s="120"/>
      <c r="I107" s="121"/>
    </row>
    <row r="108" spans="1:9" ht="14.25" customHeight="1">
      <c r="A108" s="10" t="s">
        <v>397</v>
      </c>
      <c r="B108" s="10" t="s">
        <v>443</v>
      </c>
      <c r="C108" s="119"/>
      <c r="D108" s="120"/>
      <c r="E108" s="120"/>
      <c r="F108" s="120"/>
      <c r="G108" s="120"/>
      <c r="H108" s="120"/>
      <c r="I108" s="121"/>
    </row>
    <row r="109" spans="1:9" ht="14.25" customHeight="1">
      <c r="A109" s="10" t="s">
        <v>398</v>
      </c>
      <c r="B109" s="10" t="s">
        <v>443</v>
      </c>
      <c r="C109" s="119"/>
      <c r="D109" s="120"/>
      <c r="E109" s="120"/>
      <c r="F109" s="120"/>
      <c r="G109" s="120"/>
      <c r="H109" s="120"/>
      <c r="I109" s="121"/>
    </row>
    <row r="110" spans="1:9" ht="14.25" customHeight="1">
      <c r="A110" s="10" t="s">
        <v>399</v>
      </c>
      <c r="B110" s="10" t="s">
        <v>449</v>
      </c>
      <c r="C110" s="119"/>
      <c r="D110" s="120"/>
      <c r="E110" s="120"/>
      <c r="F110" s="120"/>
      <c r="G110" s="120"/>
      <c r="H110" s="120"/>
      <c r="I110" s="121"/>
    </row>
    <row r="111" spans="1:9" ht="14.25" customHeight="1">
      <c r="A111" s="10" t="s">
        <v>400</v>
      </c>
      <c r="B111" s="10" t="s">
        <v>454</v>
      </c>
      <c r="C111" s="119"/>
      <c r="D111" s="120"/>
      <c r="E111" s="120"/>
      <c r="F111" s="120"/>
      <c r="G111" s="120"/>
      <c r="H111" s="120"/>
      <c r="I111" s="121"/>
    </row>
    <row r="112" spans="1:9" ht="14.25" customHeight="1">
      <c r="A112" s="10" t="s">
        <v>401</v>
      </c>
      <c r="B112" s="10" t="s">
        <v>454</v>
      </c>
      <c r="C112" s="119"/>
      <c r="D112" s="120"/>
      <c r="E112" s="120"/>
      <c r="F112" s="120"/>
      <c r="G112" s="120"/>
      <c r="H112" s="120"/>
      <c r="I112" s="121"/>
    </row>
    <row r="113" spans="1:9" ht="14.25" customHeight="1">
      <c r="A113" s="10" t="s">
        <v>402</v>
      </c>
      <c r="B113" s="10" t="s">
        <v>461</v>
      </c>
      <c r="C113" s="119"/>
      <c r="D113" s="120"/>
      <c r="E113" s="120"/>
      <c r="F113" s="120"/>
      <c r="G113" s="120"/>
      <c r="H113" s="120"/>
      <c r="I113" s="121"/>
    </row>
    <row r="114" spans="1:9" ht="14.25" customHeight="1">
      <c r="A114" s="10" t="s">
        <v>403</v>
      </c>
      <c r="B114" s="10" t="s">
        <v>456</v>
      </c>
      <c r="C114" s="119"/>
      <c r="D114" s="120"/>
      <c r="E114" s="120"/>
      <c r="F114" s="120"/>
      <c r="G114" s="120"/>
      <c r="H114" s="120"/>
      <c r="I114" s="121"/>
    </row>
    <row r="115" spans="1:9" ht="14.25" customHeight="1">
      <c r="A115" s="10" t="s">
        <v>404</v>
      </c>
      <c r="B115" s="10" t="s">
        <v>456</v>
      </c>
      <c r="C115" s="119"/>
      <c r="D115" s="120"/>
      <c r="E115" s="120"/>
      <c r="F115" s="120"/>
      <c r="G115" s="120"/>
      <c r="H115" s="120"/>
      <c r="I115" s="121"/>
    </row>
    <row r="116" spans="1:9" ht="14.25" customHeight="1">
      <c r="A116" s="10" t="s">
        <v>405</v>
      </c>
      <c r="B116" s="10" t="s">
        <v>461</v>
      </c>
      <c r="C116" s="119"/>
      <c r="D116" s="120"/>
      <c r="E116" s="120"/>
      <c r="F116" s="120"/>
      <c r="G116" s="120"/>
      <c r="H116" s="120"/>
      <c r="I116" s="121"/>
    </row>
    <row r="117" spans="1:9" ht="14.25" customHeight="1">
      <c r="A117" s="10" t="s">
        <v>406</v>
      </c>
      <c r="B117" s="10" t="s">
        <v>443</v>
      </c>
      <c r="C117" s="119"/>
      <c r="D117" s="120"/>
      <c r="E117" s="120"/>
      <c r="F117" s="120"/>
      <c r="G117" s="120"/>
      <c r="H117" s="120"/>
      <c r="I117" s="121"/>
    </row>
    <row r="118" spans="1:9" ht="14.25" customHeight="1">
      <c r="A118" s="10" t="s">
        <v>407</v>
      </c>
      <c r="B118" s="10" t="s">
        <v>461</v>
      </c>
      <c r="C118" s="119"/>
      <c r="D118" s="120"/>
      <c r="E118" s="120"/>
      <c r="F118" s="120"/>
      <c r="G118" s="120"/>
      <c r="H118" s="120"/>
      <c r="I118" s="121"/>
    </row>
    <row r="119" spans="1:9" ht="14.25" customHeight="1">
      <c r="A119" s="10" t="s">
        <v>408</v>
      </c>
      <c r="B119" s="10" t="s">
        <v>454</v>
      </c>
      <c r="C119" s="119"/>
      <c r="D119" s="120"/>
      <c r="E119" s="120"/>
      <c r="F119" s="120"/>
      <c r="G119" s="120"/>
      <c r="H119" s="120"/>
      <c r="I119" s="121"/>
    </row>
    <row r="120" spans="1:9" ht="14.25" customHeight="1">
      <c r="A120" s="10" t="s">
        <v>409</v>
      </c>
      <c r="B120" s="10" t="s">
        <v>461</v>
      </c>
      <c r="C120" s="119"/>
      <c r="D120" s="120"/>
      <c r="E120" s="120"/>
      <c r="F120" s="120"/>
      <c r="G120" s="120"/>
      <c r="H120" s="120"/>
      <c r="I120" s="121"/>
    </row>
    <row r="121" spans="1:9" ht="14.25" customHeight="1">
      <c r="A121" s="10" t="s">
        <v>410</v>
      </c>
      <c r="B121" s="10" t="s">
        <v>461</v>
      </c>
      <c r="C121" s="119"/>
      <c r="D121" s="120"/>
      <c r="E121" s="120"/>
      <c r="F121" s="120"/>
      <c r="G121" s="120"/>
      <c r="H121" s="120"/>
      <c r="I121" s="121"/>
    </row>
    <row r="122" spans="1:9" ht="14.25" customHeight="1">
      <c r="A122" s="10" t="s">
        <v>411</v>
      </c>
      <c r="B122" s="10" t="s">
        <v>454</v>
      </c>
      <c r="C122" s="119"/>
      <c r="D122" s="120"/>
      <c r="E122" s="120"/>
      <c r="F122" s="120"/>
      <c r="G122" s="120"/>
      <c r="H122" s="120"/>
      <c r="I122" s="121"/>
    </row>
    <row r="123" spans="1:9" ht="14.25" customHeight="1">
      <c r="A123" s="10" t="s">
        <v>412</v>
      </c>
      <c r="B123" s="10" t="s">
        <v>461</v>
      </c>
      <c r="C123" s="119"/>
      <c r="D123" s="120"/>
      <c r="E123" s="120"/>
      <c r="F123" s="120"/>
      <c r="G123" s="120"/>
      <c r="H123" s="120"/>
      <c r="I123" s="121"/>
    </row>
    <row r="124" spans="1:9" ht="14.25" customHeight="1">
      <c r="A124" s="10" t="s">
        <v>413</v>
      </c>
      <c r="B124" s="10" t="s">
        <v>443</v>
      </c>
      <c r="C124" s="119"/>
      <c r="D124" s="120"/>
      <c r="E124" s="120"/>
      <c r="F124" s="120"/>
      <c r="G124" s="120"/>
      <c r="H124" s="120"/>
      <c r="I124" s="121"/>
    </row>
    <row r="125" spans="1:9" ht="14.25" customHeight="1">
      <c r="A125" s="10" t="s">
        <v>414</v>
      </c>
      <c r="B125" s="10" t="s">
        <v>459</v>
      </c>
      <c r="C125" s="119"/>
      <c r="D125" s="120"/>
      <c r="E125" s="120"/>
      <c r="F125" s="120"/>
      <c r="G125" s="120"/>
      <c r="H125" s="120"/>
      <c r="I125" s="121"/>
    </row>
    <row r="126" spans="1:9" ht="14.25" customHeight="1">
      <c r="A126" s="10" t="s">
        <v>415</v>
      </c>
      <c r="B126" s="10" t="s">
        <v>449</v>
      </c>
      <c r="C126" s="119"/>
      <c r="D126" s="120"/>
      <c r="E126" s="120"/>
      <c r="F126" s="120"/>
      <c r="G126" s="120"/>
      <c r="H126" s="120"/>
      <c r="I126" s="121"/>
    </row>
    <row r="127" spans="1:9" ht="14.25" customHeight="1">
      <c r="A127" s="10" t="s">
        <v>416</v>
      </c>
      <c r="B127" s="10" t="s">
        <v>461</v>
      </c>
      <c r="C127" s="119"/>
      <c r="D127" s="120"/>
      <c r="E127" s="120"/>
      <c r="F127" s="120"/>
      <c r="G127" s="120"/>
      <c r="H127" s="120"/>
      <c r="I127" s="121"/>
    </row>
    <row r="128" spans="1:9" ht="14.25" customHeight="1">
      <c r="A128" s="10" t="s">
        <v>417</v>
      </c>
      <c r="B128" s="10" t="s">
        <v>443</v>
      </c>
      <c r="C128" s="119"/>
      <c r="D128" s="120"/>
      <c r="E128" s="120"/>
      <c r="F128" s="120"/>
      <c r="G128" s="120"/>
      <c r="H128" s="120"/>
      <c r="I128" s="121"/>
    </row>
    <row r="129" spans="1:9" ht="14.25" customHeight="1">
      <c r="A129" s="10" t="s">
        <v>418</v>
      </c>
      <c r="B129" s="10" t="s">
        <v>449</v>
      </c>
      <c r="C129" s="119"/>
      <c r="D129" s="120"/>
      <c r="E129" s="120"/>
      <c r="F129" s="120"/>
      <c r="G129" s="120"/>
      <c r="H129" s="120"/>
      <c r="I129" s="121"/>
    </row>
    <row r="130" spans="1:9" ht="14.25" customHeight="1">
      <c r="A130" s="10" t="s">
        <v>419</v>
      </c>
      <c r="B130" s="10" t="s">
        <v>454</v>
      </c>
      <c r="C130" s="119"/>
      <c r="D130" s="120"/>
      <c r="E130" s="120"/>
      <c r="F130" s="120"/>
      <c r="G130" s="120"/>
      <c r="H130" s="120"/>
      <c r="I130" s="121"/>
    </row>
    <row r="131" spans="1:9" ht="14.25" customHeight="1">
      <c r="A131" s="10" t="s">
        <v>420</v>
      </c>
      <c r="B131" s="10" t="s">
        <v>459</v>
      </c>
      <c r="C131" s="119"/>
      <c r="D131" s="120"/>
      <c r="E131" s="120"/>
      <c r="F131" s="120"/>
      <c r="G131" s="120"/>
      <c r="H131" s="120"/>
      <c r="I131" s="121"/>
    </row>
    <row r="132" spans="1:9" ht="14.25" customHeight="1">
      <c r="A132" s="10" t="s">
        <v>421</v>
      </c>
      <c r="B132" s="10" t="s">
        <v>461</v>
      </c>
      <c r="C132" s="119"/>
      <c r="D132" s="120"/>
      <c r="E132" s="120"/>
      <c r="F132" s="120"/>
      <c r="G132" s="120"/>
      <c r="H132" s="120"/>
      <c r="I132" s="121"/>
    </row>
    <row r="133" spans="1:9" ht="14.25" customHeight="1">
      <c r="A133" s="10" t="s">
        <v>422</v>
      </c>
      <c r="B133" s="10" t="s">
        <v>461</v>
      </c>
      <c r="C133" s="119"/>
      <c r="D133" s="120"/>
      <c r="E133" s="120"/>
      <c r="F133" s="120"/>
      <c r="G133" s="120"/>
      <c r="H133" s="120"/>
      <c r="I133" s="121"/>
    </row>
    <row r="134" spans="1:9" ht="14.25" customHeight="1">
      <c r="A134" s="10" t="s">
        <v>423</v>
      </c>
      <c r="B134" s="10" t="s">
        <v>461</v>
      </c>
      <c r="C134" s="119"/>
      <c r="D134" s="120"/>
      <c r="E134" s="120"/>
      <c r="F134" s="120"/>
      <c r="G134" s="120"/>
      <c r="H134" s="120"/>
      <c r="I134" s="121"/>
    </row>
    <row r="135" spans="1:9" ht="14.25" customHeight="1">
      <c r="A135" s="10" t="s">
        <v>193</v>
      </c>
      <c r="B135" s="10" t="s">
        <v>443</v>
      </c>
      <c r="C135" s="119"/>
      <c r="D135" s="120"/>
      <c r="E135" s="120"/>
      <c r="F135" s="120"/>
      <c r="G135" s="120"/>
      <c r="H135" s="120"/>
      <c r="I135" s="121"/>
    </row>
    <row r="136" spans="1:9" ht="14.25" customHeight="1">
      <c r="A136" s="10" t="s">
        <v>194</v>
      </c>
      <c r="B136" s="10" t="s">
        <v>456</v>
      </c>
      <c r="C136" s="119"/>
      <c r="D136" s="120"/>
      <c r="E136" s="120"/>
      <c r="F136" s="120"/>
      <c r="G136" s="120"/>
      <c r="H136" s="120"/>
      <c r="I136" s="121"/>
    </row>
    <row r="137" spans="1:9" ht="14.25" customHeight="1">
      <c r="A137" s="10" t="s">
        <v>195</v>
      </c>
      <c r="B137" s="10" t="s">
        <v>449</v>
      </c>
      <c r="C137" s="119"/>
      <c r="D137" s="120"/>
      <c r="E137" s="120"/>
      <c r="F137" s="120"/>
      <c r="G137" s="120"/>
      <c r="H137" s="120"/>
      <c r="I137" s="121"/>
    </row>
    <row r="138" spans="1:9" ht="14.25" customHeight="1">
      <c r="A138" s="10" t="s">
        <v>196</v>
      </c>
      <c r="B138" s="10" t="s">
        <v>443</v>
      </c>
      <c r="C138" s="119"/>
      <c r="D138" s="120"/>
      <c r="E138" s="120"/>
      <c r="F138" s="120"/>
      <c r="G138" s="120"/>
      <c r="H138" s="120"/>
      <c r="I138" s="121"/>
    </row>
    <row r="139" spans="1:9" ht="14.25" customHeight="1">
      <c r="A139" s="10" t="s">
        <v>197</v>
      </c>
      <c r="B139" s="10" t="s">
        <v>454</v>
      </c>
      <c r="C139" s="119"/>
      <c r="D139" s="120"/>
      <c r="E139" s="120"/>
      <c r="F139" s="120"/>
      <c r="G139" s="120"/>
      <c r="H139" s="120"/>
      <c r="I139" s="121"/>
    </row>
    <row r="140" spans="1:9" ht="14.25" customHeight="1">
      <c r="A140" s="10" t="s">
        <v>198</v>
      </c>
      <c r="B140" s="10" t="s">
        <v>459</v>
      </c>
      <c r="C140" s="119"/>
      <c r="D140" s="120"/>
      <c r="E140" s="120"/>
      <c r="F140" s="120"/>
      <c r="G140" s="120"/>
      <c r="H140" s="120"/>
      <c r="I140" s="121"/>
    </row>
    <row r="141" spans="1:9" ht="14.25" customHeight="1">
      <c r="A141" s="10" t="s">
        <v>199</v>
      </c>
      <c r="B141" s="10" t="s">
        <v>461</v>
      </c>
      <c r="C141" s="119"/>
      <c r="D141" s="120"/>
      <c r="E141" s="120"/>
      <c r="F141" s="120"/>
      <c r="G141" s="120"/>
      <c r="H141" s="120"/>
      <c r="I141" s="121"/>
    </row>
    <row r="142" spans="1:9" ht="14.25" customHeight="1">
      <c r="A142" s="10" t="s">
        <v>200</v>
      </c>
      <c r="B142" s="10" t="s">
        <v>449</v>
      </c>
      <c r="C142" s="119"/>
      <c r="D142" s="120"/>
      <c r="E142" s="120"/>
      <c r="F142" s="120"/>
      <c r="G142" s="120"/>
      <c r="H142" s="120"/>
      <c r="I142" s="121"/>
    </row>
    <row r="143" spans="1:9" ht="14.25" customHeight="1">
      <c r="A143" s="10" t="s">
        <v>201</v>
      </c>
      <c r="B143" s="10" t="s">
        <v>449</v>
      </c>
      <c r="C143" s="119"/>
      <c r="D143" s="120"/>
      <c r="E143" s="120"/>
      <c r="F143" s="120"/>
      <c r="G143" s="120"/>
      <c r="H143" s="120"/>
      <c r="I143" s="121"/>
    </row>
    <row r="144" spans="1:9" ht="14.25" customHeight="1">
      <c r="A144" s="10" t="s">
        <v>202</v>
      </c>
      <c r="B144" s="10" t="s">
        <v>449</v>
      </c>
      <c r="C144" s="119"/>
      <c r="D144" s="120"/>
      <c r="E144" s="120"/>
      <c r="F144" s="120"/>
      <c r="G144" s="120"/>
      <c r="H144" s="120"/>
      <c r="I144" s="121"/>
    </row>
    <row r="145" spans="1:9" ht="14.25" customHeight="1">
      <c r="A145" s="10" t="s">
        <v>203</v>
      </c>
      <c r="B145" s="10" t="s">
        <v>459</v>
      </c>
      <c r="C145" s="119"/>
      <c r="D145" s="120"/>
      <c r="E145" s="120"/>
      <c r="F145" s="120"/>
      <c r="G145" s="120"/>
      <c r="H145" s="120"/>
      <c r="I145" s="121"/>
    </row>
    <row r="146" spans="1:9" ht="14.25" customHeight="1">
      <c r="A146" s="10" t="s">
        <v>204</v>
      </c>
      <c r="B146" s="10" t="s">
        <v>461</v>
      </c>
      <c r="C146" s="119"/>
      <c r="D146" s="120"/>
      <c r="E146" s="120"/>
      <c r="F146" s="120"/>
      <c r="G146" s="120"/>
      <c r="H146" s="120"/>
      <c r="I146" s="121"/>
    </row>
    <row r="147" spans="1:9" ht="14.25" customHeight="1">
      <c r="A147" s="10" t="s">
        <v>205</v>
      </c>
      <c r="B147" s="10" t="s">
        <v>461</v>
      </c>
      <c r="C147" s="119"/>
      <c r="D147" s="120"/>
      <c r="E147" s="120"/>
      <c r="F147" s="120"/>
      <c r="G147" s="120"/>
      <c r="H147" s="120"/>
      <c r="I147" s="121"/>
    </row>
    <row r="148" spans="1:9" ht="14.25" customHeight="1">
      <c r="A148" s="10" t="s">
        <v>206</v>
      </c>
      <c r="B148" s="10" t="s">
        <v>459</v>
      </c>
      <c r="C148" s="119"/>
      <c r="D148" s="120"/>
      <c r="E148" s="120"/>
      <c r="F148" s="120"/>
      <c r="G148" s="120"/>
      <c r="H148" s="120"/>
      <c r="I148" s="121"/>
    </row>
    <row r="149" spans="1:9" ht="14.25" customHeight="1">
      <c r="A149" s="10" t="s">
        <v>207</v>
      </c>
      <c r="B149" s="10" t="s">
        <v>449</v>
      </c>
      <c r="C149" s="119"/>
      <c r="D149" s="120"/>
      <c r="E149" s="120"/>
      <c r="F149" s="120"/>
      <c r="G149" s="120"/>
      <c r="H149" s="120"/>
      <c r="I149" s="121"/>
    </row>
    <row r="150" spans="1:9" ht="14.25" customHeight="1">
      <c r="A150" s="10" t="s">
        <v>208</v>
      </c>
      <c r="B150" s="10" t="s">
        <v>459</v>
      </c>
      <c r="C150" s="119"/>
      <c r="D150" s="120"/>
      <c r="E150" s="120"/>
      <c r="F150" s="120"/>
      <c r="G150" s="120"/>
      <c r="H150" s="120"/>
      <c r="I150" s="121"/>
    </row>
    <row r="151" spans="1:9" ht="14.25" customHeight="1">
      <c r="A151" s="10" t="s">
        <v>209</v>
      </c>
      <c r="B151" s="10" t="s">
        <v>459</v>
      </c>
      <c r="C151" s="119"/>
      <c r="D151" s="120"/>
      <c r="E151" s="120"/>
      <c r="F151" s="120"/>
      <c r="G151" s="120"/>
      <c r="H151" s="120"/>
      <c r="I151" s="121"/>
    </row>
    <row r="152" spans="1:9" ht="14.25" customHeight="1">
      <c r="A152" s="10" t="s">
        <v>210</v>
      </c>
      <c r="B152" s="10" t="s">
        <v>454</v>
      </c>
      <c r="C152" s="119"/>
      <c r="D152" s="120"/>
      <c r="E152" s="120"/>
      <c r="F152" s="120"/>
      <c r="G152" s="120"/>
      <c r="H152" s="120"/>
      <c r="I152" s="121"/>
    </row>
    <row r="153" spans="1:9" ht="14.25" customHeight="1">
      <c r="A153" s="10" t="s">
        <v>211</v>
      </c>
      <c r="B153" s="10" t="s">
        <v>443</v>
      </c>
      <c r="C153" s="119"/>
      <c r="D153" s="120"/>
      <c r="E153" s="120"/>
      <c r="F153" s="120"/>
      <c r="G153" s="120"/>
      <c r="H153" s="120"/>
      <c r="I153" s="121"/>
    </row>
    <row r="154" spans="1:9" ht="14.25" customHeight="1">
      <c r="A154" s="10" t="s">
        <v>212</v>
      </c>
      <c r="B154" s="10" t="s">
        <v>461</v>
      </c>
      <c r="C154" s="119"/>
      <c r="D154" s="120"/>
      <c r="E154" s="120"/>
      <c r="F154" s="120"/>
      <c r="G154" s="120"/>
      <c r="H154" s="120"/>
      <c r="I154" s="121"/>
    </row>
    <row r="155" spans="1:9" ht="14.25" customHeight="1">
      <c r="A155" s="10" t="s">
        <v>213</v>
      </c>
      <c r="B155" s="10" t="s">
        <v>454</v>
      </c>
      <c r="C155" s="119"/>
      <c r="D155" s="120"/>
      <c r="E155" s="120"/>
      <c r="F155" s="120"/>
      <c r="G155" s="120"/>
      <c r="H155" s="120"/>
      <c r="I155" s="121"/>
    </row>
    <row r="156" spans="1:9" ht="14.25" customHeight="1">
      <c r="A156" s="10" t="s">
        <v>214</v>
      </c>
      <c r="B156" s="10" t="s">
        <v>454</v>
      </c>
      <c r="C156" s="119"/>
      <c r="D156" s="120"/>
      <c r="E156" s="120"/>
      <c r="F156" s="120"/>
      <c r="G156" s="120"/>
      <c r="H156" s="120"/>
      <c r="I156" s="121"/>
    </row>
    <row r="157" spans="1:9" ht="14.25" customHeight="1">
      <c r="A157" s="10" t="s">
        <v>215</v>
      </c>
      <c r="B157" s="10" t="s">
        <v>461</v>
      </c>
      <c r="C157" s="119"/>
      <c r="D157" s="120"/>
      <c r="E157" s="120"/>
      <c r="F157" s="120"/>
      <c r="G157" s="120"/>
      <c r="H157" s="120"/>
      <c r="I157" s="121"/>
    </row>
    <row r="158" spans="1:9" ht="14.25" customHeight="1">
      <c r="A158" s="10" t="s">
        <v>216</v>
      </c>
      <c r="B158" s="10" t="s">
        <v>443</v>
      </c>
      <c r="C158" s="119"/>
      <c r="D158" s="120"/>
      <c r="E158" s="120"/>
      <c r="F158" s="120"/>
      <c r="G158" s="120"/>
      <c r="H158" s="120"/>
      <c r="I158" s="121"/>
    </row>
    <row r="159" spans="1:9" ht="14.25" customHeight="1">
      <c r="A159" s="10" t="s">
        <v>217</v>
      </c>
      <c r="B159" s="10" t="s">
        <v>449</v>
      </c>
      <c r="C159" s="119"/>
      <c r="D159" s="120"/>
      <c r="E159" s="120"/>
      <c r="F159" s="120"/>
      <c r="G159" s="120"/>
      <c r="H159" s="120"/>
      <c r="I159" s="121"/>
    </row>
    <row r="160" spans="1:9" ht="14.25" customHeight="1">
      <c r="A160" s="10" t="s">
        <v>218</v>
      </c>
      <c r="B160" s="10" t="s">
        <v>459</v>
      </c>
      <c r="C160" s="119"/>
      <c r="D160" s="120"/>
      <c r="E160" s="120"/>
      <c r="F160" s="120"/>
      <c r="G160" s="120"/>
      <c r="H160" s="120"/>
      <c r="I160" s="121"/>
    </row>
    <row r="161" spans="1:9" ht="14.25" customHeight="1">
      <c r="A161" s="10" t="s">
        <v>219</v>
      </c>
      <c r="B161" s="10" t="s">
        <v>459</v>
      </c>
      <c r="C161" s="119"/>
      <c r="D161" s="120"/>
      <c r="E161" s="120"/>
      <c r="F161" s="120"/>
      <c r="G161" s="120"/>
      <c r="H161" s="120"/>
      <c r="I161" s="121"/>
    </row>
    <row r="162" spans="1:9" ht="14.25" customHeight="1">
      <c r="A162" s="10" t="s">
        <v>220</v>
      </c>
      <c r="B162" s="10" t="s">
        <v>454</v>
      </c>
      <c r="C162" s="119"/>
      <c r="D162" s="120"/>
      <c r="E162" s="120"/>
      <c r="F162" s="120"/>
      <c r="G162" s="120"/>
      <c r="H162" s="120"/>
      <c r="I162" s="121"/>
    </row>
    <row r="163" spans="1:9" ht="14.25" customHeight="1">
      <c r="A163" s="10" t="s">
        <v>221</v>
      </c>
      <c r="B163" s="10" t="s">
        <v>443</v>
      </c>
      <c r="C163" s="119"/>
      <c r="D163" s="120"/>
      <c r="E163" s="120"/>
      <c r="F163" s="120"/>
      <c r="G163" s="120"/>
      <c r="H163" s="120"/>
      <c r="I163" s="121"/>
    </row>
    <row r="164" spans="1:9" ht="14.25" customHeight="1">
      <c r="A164" s="10" t="s">
        <v>222</v>
      </c>
      <c r="B164" s="10" t="s">
        <v>454</v>
      </c>
      <c r="C164" s="119"/>
      <c r="D164" s="120"/>
      <c r="E164" s="120"/>
      <c r="F164" s="120"/>
      <c r="G164" s="120"/>
      <c r="H164" s="120"/>
      <c r="I164" s="121"/>
    </row>
    <row r="165" spans="1:9" ht="14.25" customHeight="1">
      <c r="A165" s="10" t="s">
        <v>223</v>
      </c>
      <c r="B165" s="10" t="s">
        <v>456</v>
      </c>
      <c r="C165" s="119"/>
      <c r="D165" s="120"/>
      <c r="E165" s="120"/>
      <c r="F165" s="120"/>
      <c r="G165" s="120"/>
      <c r="H165" s="120"/>
      <c r="I165" s="121"/>
    </row>
    <row r="166" spans="1:9" ht="14.25" customHeight="1">
      <c r="A166" s="10" t="s">
        <v>224</v>
      </c>
      <c r="B166" s="10" t="s">
        <v>443</v>
      </c>
      <c r="C166" s="119"/>
      <c r="D166" s="120"/>
      <c r="E166" s="120"/>
      <c r="F166" s="120"/>
      <c r="G166" s="120"/>
      <c r="H166" s="120"/>
      <c r="I166" s="121"/>
    </row>
    <row r="167" spans="1:9" ht="14.25" customHeight="1">
      <c r="A167" s="10" t="s">
        <v>225</v>
      </c>
      <c r="B167" s="10" t="s">
        <v>459</v>
      </c>
      <c r="C167" s="119"/>
      <c r="D167" s="120"/>
      <c r="E167" s="120"/>
      <c r="F167" s="120"/>
      <c r="G167" s="120"/>
      <c r="H167" s="120"/>
      <c r="I167" s="121"/>
    </row>
    <row r="168" spans="1:9" ht="14.25" customHeight="1">
      <c r="A168" s="10" t="s">
        <v>226</v>
      </c>
      <c r="B168" s="10" t="s">
        <v>461</v>
      </c>
      <c r="C168" s="119"/>
      <c r="D168" s="120"/>
      <c r="E168" s="120"/>
      <c r="F168" s="120"/>
      <c r="G168" s="120"/>
      <c r="H168" s="120"/>
      <c r="I168" s="121"/>
    </row>
    <row r="169" spans="1:9" ht="14.25" customHeight="1">
      <c r="A169" s="10" t="s">
        <v>227</v>
      </c>
      <c r="B169" s="10" t="s">
        <v>454</v>
      </c>
      <c r="C169" s="119"/>
      <c r="D169" s="120"/>
      <c r="E169" s="120"/>
      <c r="F169" s="120"/>
      <c r="G169" s="120"/>
      <c r="H169" s="120"/>
      <c r="I169" s="121"/>
    </row>
    <row r="170" spans="1:9" ht="14.25" customHeight="1">
      <c r="A170" s="10" t="s">
        <v>228</v>
      </c>
      <c r="B170" s="10" t="s">
        <v>456</v>
      </c>
      <c r="C170" s="119"/>
      <c r="D170" s="120"/>
      <c r="E170" s="120"/>
      <c r="F170" s="120"/>
      <c r="G170" s="120"/>
      <c r="H170" s="120"/>
      <c r="I170" s="121"/>
    </row>
    <row r="171" spans="1:9" ht="14.25" customHeight="1">
      <c r="A171" s="10" t="s">
        <v>229</v>
      </c>
      <c r="B171" s="10" t="s">
        <v>459</v>
      </c>
      <c r="C171" s="119"/>
      <c r="D171" s="120"/>
      <c r="E171" s="120"/>
      <c r="F171" s="120"/>
      <c r="G171" s="120"/>
      <c r="H171" s="120"/>
      <c r="I171" s="121"/>
    </row>
    <row r="172" spans="1:9" ht="14.25" customHeight="1">
      <c r="A172" s="10" t="s">
        <v>230</v>
      </c>
      <c r="B172" s="10" t="s">
        <v>454</v>
      </c>
      <c r="C172" s="119"/>
      <c r="D172" s="120"/>
      <c r="E172" s="120"/>
      <c r="F172" s="120"/>
      <c r="G172" s="120"/>
      <c r="H172" s="120"/>
      <c r="I172" s="121"/>
    </row>
    <row r="173" spans="1:9" ht="14.25" customHeight="1">
      <c r="A173" s="10" t="s">
        <v>231</v>
      </c>
      <c r="B173" s="10" t="s">
        <v>454</v>
      </c>
      <c r="C173" s="119"/>
      <c r="D173" s="120"/>
      <c r="E173" s="120"/>
      <c r="F173" s="120"/>
      <c r="G173" s="120"/>
      <c r="H173" s="120"/>
      <c r="I173" s="121"/>
    </row>
    <row r="174" spans="1:9" ht="14.25" customHeight="1">
      <c r="A174" s="10" t="s">
        <v>232</v>
      </c>
      <c r="B174" s="10" t="s">
        <v>443</v>
      </c>
      <c r="C174" s="119"/>
      <c r="D174" s="120"/>
      <c r="E174" s="120"/>
      <c r="F174" s="120"/>
      <c r="G174" s="120"/>
      <c r="H174" s="120"/>
      <c r="I174" s="121"/>
    </row>
    <row r="175" spans="1:9" ht="14.25" customHeight="1">
      <c r="A175" s="10" t="s">
        <v>233</v>
      </c>
      <c r="B175" s="10" t="s">
        <v>459</v>
      </c>
      <c r="C175" s="119"/>
      <c r="D175" s="120"/>
      <c r="E175" s="120"/>
      <c r="F175" s="120"/>
      <c r="G175" s="120"/>
      <c r="H175" s="120"/>
      <c r="I175" s="121"/>
    </row>
    <row r="176" spans="1:9" ht="14.25" customHeight="1">
      <c r="A176" s="10" t="s">
        <v>234</v>
      </c>
      <c r="B176" s="10" t="s">
        <v>461</v>
      </c>
      <c r="C176" s="119"/>
      <c r="D176" s="120"/>
      <c r="E176" s="120"/>
      <c r="F176" s="120"/>
      <c r="G176" s="120"/>
      <c r="H176" s="120"/>
      <c r="I176" s="121"/>
    </row>
    <row r="177" spans="1:9" ht="14.25" customHeight="1">
      <c r="A177" s="10" t="s">
        <v>235</v>
      </c>
      <c r="B177" s="10" t="s">
        <v>443</v>
      </c>
      <c r="C177" s="119"/>
      <c r="D177" s="120"/>
      <c r="E177" s="120"/>
      <c r="F177" s="120"/>
      <c r="G177" s="120"/>
      <c r="H177" s="120"/>
      <c r="I177" s="121"/>
    </row>
    <row r="178" spans="1:9" ht="14.25" customHeight="1">
      <c r="A178" s="10" t="s">
        <v>236</v>
      </c>
      <c r="B178" s="10" t="s">
        <v>443</v>
      </c>
      <c r="C178" s="119"/>
      <c r="D178" s="120"/>
      <c r="E178" s="120"/>
      <c r="F178" s="120"/>
      <c r="G178" s="120"/>
      <c r="H178" s="120"/>
      <c r="I178" s="121"/>
    </row>
    <row r="179" spans="1:9" ht="14.25" customHeight="1">
      <c r="A179" s="10" t="s">
        <v>237</v>
      </c>
      <c r="B179" s="10" t="s">
        <v>456</v>
      </c>
      <c r="C179" s="119"/>
      <c r="D179" s="120"/>
      <c r="E179" s="120"/>
      <c r="F179" s="120"/>
      <c r="G179" s="120"/>
      <c r="H179" s="120"/>
      <c r="I179" s="121"/>
    </row>
    <row r="180" spans="1:9" ht="14.25" customHeight="1">
      <c r="A180" s="10" t="s">
        <v>238</v>
      </c>
      <c r="B180" s="10" t="s">
        <v>443</v>
      </c>
      <c r="C180" s="119"/>
      <c r="D180" s="120"/>
      <c r="E180" s="120"/>
      <c r="F180" s="120"/>
      <c r="G180" s="120"/>
      <c r="H180" s="120"/>
      <c r="I180" s="121"/>
    </row>
    <row r="181" spans="1:9" ht="14.25" customHeight="1">
      <c r="A181" s="10" t="s">
        <v>239</v>
      </c>
      <c r="B181" s="10" t="s">
        <v>461</v>
      </c>
      <c r="C181" s="119"/>
      <c r="D181" s="120"/>
      <c r="E181" s="120"/>
      <c r="F181" s="120"/>
      <c r="G181" s="120"/>
      <c r="H181" s="120"/>
      <c r="I181" s="121"/>
    </row>
    <row r="182" spans="1:9" ht="14.25" customHeight="1">
      <c r="A182" s="10" t="s">
        <v>240</v>
      </c>
      <c r="B182" s="10" t="s">
        <v>461</v>
      </c>
      <c r="C182" s="119"/>
      <c r="D182" s="120"/>
      <c r="E182" s="120"/>
      <c r="F182" s="120"/>
      <c r="G182" s="120"/>
      <c r="H182" s="120"/>
      <c r="I182" s="121"/>
    </row>
    <row r="183" spans="1:9" ht="14.25" customHeight="1">
      <c r="A183" s="10" t="s">
        <v>241</v>
      </c>
      <c r="B183" s="10" t="s">
        <v>461</v>
      </c>
      <c r="C183" s="119"/>
      <c r="D183" s="120"/>
      <c r="E183" s="120"/>
      <c r="F183" s="120"/>
      <c r="G183" s="120"/>
      <c r="H183" s="120"/>
      <c r="I183" s="121"/>
    </row>
    <row r="184" spans="1:9" ht="14.25" customHeight="1">
      <c r="A184" s="10" t="s">
        <v>242</v>
      </c>
      <c r="B184" s="10" t="s">
        <v>449</v>
      </c>
      <c r="C184" s="119"/>
      <c r="D184" s="120"/>
      <c r="E184" s="120"/>
      <c r="F184" s="120"/>
      <c r="G184" s="120"/>
      <c r="H184" s="120"/>
      <c r="I184" s="121"/>
    </row>
    <row r="185" spans="1:9" ht="14.25" customHeight="1">
      <c r="A185" s="10" t="s">
        <v>243</v>
      </c>
      <c r="B185" s="10" t="s">
        <v>459</v>
      </c>
      <c r="C185" s="119"/>
      <c r="D185" s="120"/>
      <c r="E185" s="120"/>
      <c r="F185" s="120"/>
      <c r="G185" s="120"/>
      <c r="H185" s="120"/>
      <c r="I185" s="121"/>
    </row>
    <row r="186" spans="1:9" ht="14.25" customHeight="1">
      <c r="A186" s="10" t="s">
        <v>244</v>
      </c>
      <c r="B186" s="10" t="s">
        <v>443</v>
      </c>
      <c r="C186" s="119"/>
      <c r="D186" s="120"/>
      <c r="E186" s="120"/>
      <c r="F186" s="120"/>
      <c r="G186" s="120"/>
      <c r="H186" s="120"/>
      <c r="I186" s="121"/>
    </row>
    <row r="187" spans="1:9" ht="14.25" customHeight="1">
      <c r="A187" s="10" t="s">
        <v>245</v>
      </c>
      <c r="B187" s="10" t="s">
        <v>456</v>
      </c>
      <c r="C187" s="119"/>
      <c r="D187" s="120"/>
      <c r="E187" s="120"/>
      <c r="F187" s="120"/>
      <c r="G187" s="120"/>
      <c r="H187" s="120"/>
      <c r="I187" s="121"/>
    </row>
    <row r="188" spans="1:9" ht="14.25" customHeight="1">
      <c r="A188" s="10" t="s">
        <v>246</v>
      </c>
      <c r="B188" s="10" t="s">
        <v>449</v>
      </c>
      <c r="C188" s="119"/>
      <c r="D188" s="120"/>
      <c r="E188" s="120"/>
      <c r="F188" s="120"/>
      <c r="G188" s="120"/>
      <c r="H188" s="120"/>
      <c r="I188" s="121"/>
    </row>
    <row r="189" spans="1:9" ht="14.25" customHeight="1">
      <c r="A189" s="10" t="s">
        <v>247</v>
      </c>
      <c r="B189" s="10" t="s">
        <v>461</v>
      </c>
      <c r="C189" s="119"/>
      <c r="D189" s="120"/>
      <c r="E189" s="120"/>
      <c r="F189" s="120"/>
      <c r="G189" s="120"/>
      <c r="H189" s="120"/>
      <c r="I189" s="121"/>
    </row>
    <row r="190" spans="1:9" ht="14.25" customHeight="1">
      <c r="A190" s="10" t="s">
        <v>248</v>
      </c>
      <c r="B190" s="10" t="s">
        <v>454</v>
      </c>
      <c r="C190" s="119"/>
      <c r="D190" s="120"/>
      <c r="E190" s="120"/>
      <c r="F190" s="120"/>
      <c r="G190" s="120"/>
      <c r="H190" s="120"/>
      <c r="I190" s="121"/>
    </row>
    <row r="191" spans="1:9" ht="14.25" customHeight="1">
      <c r="A191" s="10" t="s">
        <v>249</v>
      </c>
      <c r="B191" s="10" t="s">
        <v>461</v>
      </c>
      <c r="C191" s="119"/>
      <c r="D191" s="120"/>
      <c r="E191" s="120"/>
      <c r="F191" s="120"/>
      <c r="G191" s="120"/>
      <c r="H191" s="120"/>
      <c r="I191" s="121"/>
    </row>
    <row r="192" spans="1:9" ht="14.25" customHeight="1">
      <c r="A192" s="10" t="s">
        <v>250</v>
      </c>
      <c r="B192" s="10" t="s">
        <v>459</v>
      </c>
      <c r="C192" s="119"/>
      <c r="D192" s="120"/>
      <c r="E192" s="120"/>
      <c r="F192" s="120"/>
      <c r="G192" s="120"/>
      <c r="H192" s="120"/>
      <c r="I192" s="121"/>
    </row>
    <row r="193" spans="1:9" ht="14.25" customHeight="1">
      <c r="A193" s="10" t="s">
        <v>251</v>
      </c>
      <c r="B193" s="10" t="s">
        <v>459</v>
      </c>
      <c r="C193" s="119"/>
      <c r="D193" s="120"/>
      <c r="E193" s="120"/>
      <c r="F193" s="120"/>
      <c r="G193" s="120"/>
      <c r="H193" s="120"/>
      <c r="I193" s="121"/>
    </row>
    <row r="194" spans="1:9" ht="14.25" customHeight="1">
      <c r="A194" s="10" t="s">
        <v>252</v>
      </c>
      <c r="B194" s="10" t="s">
        <v>449</v>
      </c>
      <c r="C194" s="119"/>
      <c r="D194" s="120"/>
      <c r="E194" s="120"/>
      <c r="F194" s="120"/>
      <c r="G194" s="120"/>
      <c r="H194" s="120"/>
      <c r="I194" s="121"/>
    </row>
    <row r="195" spans="1:9" ht="14.25" customHeight="1">
      <c r="A195" s="10" t="s">
        <v>253</v>
      </c>
      <c r="B195" s="10" t="s">
        <v>459</v>
      </c>
      <c r="C195" s="119"/>
      <c r="D195" s="120"/>
      <c r="E195" s="120"/>
      <c r="F195" s="120"/>
      <c r="G195" s="120"/>
      <c r="H195" s="120"/>
      <c r="I195" s="121"/>
    </row>
    <row r="196" spans="1:9" ht="14.25" customHeight="1">
      <c r="A196" s="10" t="s">
        <v>254</v>
      </c>
      <c r="B196" s="10" t="s">
        <v>454</v>
      </c>
      <c r="C196" s="119"/>
      <c r="D196" s="120"/>
      <c r="E196" s="120"/>
      <c r="F196" s="120"/>
      <c r="G196" s="120"/>
      <c r="H196" s="120"/>
      <c r="I196" s="121"/>
    </row>
    <row r="197" spans="1:9" ht="14.25" customHeight="1">
      <c r="A197" s="10" t="s">
        <v>255</v>
      </c>
      <c r="B197" s="10" t="s">
        <v>461</v>
      </c>
      <c r="C197" s="119"/>
      <c r="D197" s="120"/>
      <c r="E197" s="120"/>
      <c r="F197" s="120"/>
      <c r="G197" s="120"/>
      <c r="H197" s="120"/>
      <c r="I197" s="121"/>
    </row>
    <row r="198" spans="1:9" ht="14.25" customHeight="1">
      <c r="A198" s="10" t="s">
        <v>256</v>
      </c>
      <c r="B198" s="10" t="s">
        <v>443</v>
      </c>
      <c r="C198" s="119"/>
      <c r="D198" s="120"/>
      <c r="E198" s="120"/>
      <c r="F198" s="120"/>
      <c r="G198" s="120"/>
      <c r="H198" s="120"/>
      <c r="I198" s="121"/>
    </row>
    <row r="199" spans="1:9" ht="14.25" customHeight="1">
      <c r="A199" s="10" t="s">
        <v>257</v>
      </c>
      <c r="B199" s="10" t="s">
        <v>459</v>
      </c>
      <c r="C199" s="119"/>
      <c r="D199" s="120"/>
      <c r="E199" s="120"/>
      <c r="F199" s="120"/>
      <c r="G199" s="120"/>
      <c r="H199" s="120"/>
      <c r="I199" s="121"/>
    </row>
    <row r="200" spans="1:9" ht="14.25" customHeight="1">
      <c r="A200" s="10" t="s">
        <v>258</v>
      </c>
      <c r="B200" s="10" t="s">
        <v>454</v>
      </c>
      <c r="C200" s="119"/>
      <c r="D200" s="120"/>
      <c r="E200" s="120"/>
      <c r="F200" s="120"/>
      <c r="G200" s="120"/>
      <c r="H200" s="120"/>
      <c r="I200" s="121"/>
    </row>
    <row r="201" spans="1:9" ht="14.25" customHeight="1">
      <c r="A201" s="10" t="s">
        <v>259</v>
      </c>
      <c r="B201" s="10" t="s">
        <v>456</v>
      </c>
      <c r="C201" s="119"/>
      <c r="D201" s="120"/>
      <c r="E201" s="120"/>
      <c r="F201" s="120"/>
      <c r="G201" s="120"/>
      <c r="H201" s="120"/>
      <c r="I201" s="121"/>
    </row>
    <row r="202" spans="1:9" ht="14.25" customHeight="1">
      <c r="A202" s="10" t="s">
        <v>260</v>
      </c>
      <c r="B202" s="10" t="s">
        <v>461</v>
      </c>
      <c r="C202" s="119"/>
      <c r="D202" s="120"/>
      <c r="E202" s="120"/>
      <c r="F202" s="120"/>
      <c r="G202" s="120"/>
      <c r="H202" s="120"/>
      <c r="I202" s="121"/>
    </row>
    <row r="203" spans="1:9" ht="14.25" customHeight="1">
      <c r="A203" s="10" t="s">
        <v>261</v>
      </c>
      <c r="B203" s="10" t="s">
        <v>456</v>
      </c>
      <c r="C203" s="119"/>
      <c r="D203" s="120"/>
      <c r="E203" s="120"/>
      <c r="F203" s="120"/>
      <c r="G203" s="120"/>
      <c r="H203" s="120"/>
      <c r="I203" s="121"/>
    </row>
    <row r="204" spans="1:9" ht="14.25" customHeight="1">
      <c r="A204" s="10" t="s">
        <v>262</v>
      </c>
      <c r="B204" s="10" t="s">
        <v>454</v>
      </c>
      <c r="C204" s="119"/>
      <c r="D204" s="120"/>
      <c r="E204" s="120"/>
      <c r="F204" s="120"/>
      <c r="G204" s="120"/>
      <c r="H204" s="120"/>
      <c r="I204" s="121"/>
    </row>
    <row r="205" spans="1:9" ht="14.25" customHeight="1">
      <c r="A205" s="10" t="s">
        <v>263</v>
      </c>
      <c r="B205" s="10" t="s">
        <v>456</v>
      </c>
      <c r="C205" s="119"/>
      <c r="D205" s="120"/>
      <c r="E205" s="120"/>
      <c r="F205" s="120"/>
      <c r="G205" s="120"/>
      <c r="H205" s="120"/>
      <c r="I205" s="121"/>
    </row>
    <row r="206" spans="1:9" ht="14.25" customHeight="1">
      <c r="A206" s="10" t="s">
        <v>264</v>
      </c>
      <c r="B206" s="10" t="s">
        <v>454</v>
      </c>
      <c r="C206" s="119"/>
      <c r="D206" s="120"/>
      <c r="E206" s="120"/>
      <c r="F206" s="120"/>
      <c r="G206" s="120"/>
      <c r="H206" s="120"/>
      <c r="I206" s="121"/>
    </row>
    <row r="207" spans="1:9" ht="14.25" customHeight="1">
      <c r="A207" s="10" t="s">
        <v>265</v>
      </c>
      <c r="B207" s="10" t="s">
        <v>454</v>
      </c>
      <c r="C207" s="119"/>
      <c r="D207" s="120"/>
      <c r="E207" s="120"/>
      <c r="F207" s="120"/>
      <c r="G207" s="120"/>
      <c r="H207" s="120"/>
      <c r="I207" s="121"/>
    </row>
    <row r="208" spans="1:9" ht="14.25" customHeight="1">
      <c r="A208" s="10" t="s">
        <v>266</v>
      </c>
      <c r="B208" s="10" t="s">
        <v>461</v>
      </c>
      <c r="C208" s="119"/>
      <c r="D208" s="120"/>
      <c r="E208" s="120"/>
      <c r="F208" s="120"/>
      <c r="G208" s="120"/>
      <c r="H208" s="120"/>
      <c r="I208" s="121"/>
    </row>
    <row r="209" spans="1:9" ht="14.25" customHeight="1">
      <c r="A209" s="10" t="s">
        <v>267</v>
      </c>
      <c r="B209" s="10" t="s">
        <v>443</v>
      </c>
      <c r="C209" s="119"/>
      <c r="D209" s="120"/>
      <c r="E209" s="120"/>
      <c r="F209" s="120"/>
      <c r="G209" s="120"/>
      <c r="H209" s="120"/>
      <c r="I209" s="121"/>
    </row>
    <row r="210" spans="1:9" ht="14.25" customHeight="1">
      <c r="A210" s="10" t="s">
        <v>268</v>
      </c>
      <c r="B210" s="10" t="s">
        <v>454</v>
      </c>
      <c r="C210" s="119"/>
      <c r="D210" s="120"/>
      <c r="E210" s="120"/>
      <c r="F210" s="120"/>
      <c r="G210" s="120"/>
      <c r="H210" s="120"/>
      <c r="I210" s="121"/>
    </row>
    <row r="211" spans="1:9" ht="14.25" customHeight="1">
      <c r="A211" s="10" t="s">
        <v>269</v>
      </c>
      <c r="B211" s="10" t="s">
        <v>456</v>
      </c>
      <c r="C211" s="119"/>
      <c r="D211" s="120"/>
      <c r="E211" s="120"/>
      <c r="F211" s="120"/>
      <c r="G211" s="120"/>
      <c r="H211" s="120"/>
      <c r="I211" s="121"/>
    </row>
    <row r="212" spans="1:9" ht="14.25" customHeight="1">
      <c r="A212" s="10" t="s">
        <v>270</v>
      </c>
      <c r="B212" s="10" t="s">
        <v>443</v>
      </c>
      <c r="C212" s="119"/>
      <c r="D212" s="120"/>
      <c r="E212" s="120"/>
      <c r="F212" s="120"/>
      <c r="G212" s="120"/>
      <c r="H212" s="120"/>
      <c r="I212" s="121"/>
    </row>
    <row r="213" spans="1:9" ht="14.25" customHeight="1">
      <c r="A213" s="10" t="s">
        <v>271</v>
      </c>
      <c r="B213" s="10" t="s">
        <v>443</v>
      </c>
      <c r="C213" s="119"/>
      <c r="D213" s="120"/>
      <c r="E213" s="120"/>
      <c r="F213" s="120"/>
      <c r="G213" s="120"/>
      <c r="H213" s="120"/>
      <c r="I213" s="121"/>
    </row>
    <row r="214" spans="1:9" ht="14.25" customHeight="1">
      <c r="A214" s="10" t="s">
        <v>272</v>
      </c>
      <c r="B214" s="10" t="s">
        <v>461</v>
      </c>
      <c r="C214" s="119"/>
      <c r="D214" s="120"/>
      <c r="E214" s="120"/>
      <c r="F214" s="120"/>
      <c r="G214" s="120"/>
      <c r="H214" s="120"/>
      <c r="I214" s="121"/>
    </row>
    <row r="215" spans="1:9" ht="14.25" customHeight="1">
      <c r="A215" s="10" t="s">
        <v>273</v>
      </c>
      <c r="B215" s="10" t="s">
        <v>454</v>
      </c>
      <c r="C215" s="119"/>
      <c r="D215" s="120"/>
      <c r="E215" s="120"/>
      <c r="F215" s="120"/>
      <c r="G215" s="120"/>
      <c r="H215" s="120"/>
      <c r="I215" s="121"/>
    </row>
    <row r="216" spans="1:9" ht="14.25" customHeight="1">
      <c r="A216" s="10" t="s">
        <v>274</v>
      </c>
      <c r="B216" s="10" t="s">
        <v>456</v>
      </c>
      <c r="C216" s="119"/>
      <c r="D216" s="120"/>
      <c r="E216" s="120"/>
      <c r="F216" s="120"/>
      <c r="G216" s="120"/>
      <c r="H216" s="120"/>
      <c r="I216" s="121"/>
    </row>
    <row r="217" spans="1:9" ht="14.25" customHeight="1">
      <c r="A217" s="10" t="s">
        <v>275</v>
      </c>
      <c r="B217" s="10" t="s">
        <v>443</v>
      </c>
      <c r="C217" s="119"/>
      <c r="D217" s="120"/>
      <c r="E217" s="120"/>
      <c r="F217" s="120"/>
      <c r="G217" s="120"/>
      <c r="H217" s="120"/>
      <c r="I217" s="121"/>
    </row>
    <row r="218" spans="1:9" ht="14.25" customHeight="1">
      <c r="A218" s="10" t="s">
        <v>276</v>
      </c>
      <c r="B218" s="10" t="s">
        <v>454</v>
      </c>
      <c r="C218" s="119"/>
      <c r="D218" s="120"/>
      <c r="E218" s="120"/>
      <c r="F218" s="120"/>
      <c r="G218" s="120"/>
      <c r="H218" s="120"/>
      <c r="I218" s="121"/>
    </row>
    <row r="219" spans="1:9" ht="14.25" customHeight="1">
      <c r="A219" s="10" t="s">
        <v>277</v>
      </c>
      <c r="B219" s="10" t="s">
        <v>461</v>
      </c>
      <c r="C219" s="119"/>
      <c r="D219" s="120"/>
      <c r="E219" s="120"/>
      <c r="F219" s="120"/>
      <c r="G219" s="120"/>
      <c r="H219" s="120"/>
      <c r="I219" s="121"/>
    </row>
    <row r="220" spans="1:9" ht="14.25" customHeight="1">
      <c r="A220" s="10" t="s">
        <v>278</v>
      </c>
      <c r="B220" s="10" t="s">
        <v>449</v>
      </c>
      <c r="C220" s="119"/>
      <c r="D220" s="120"/>
      <c r="E220" s="120"/>
      <c r="F220" s="120"/>
      <c r="G220" s="120"/>
      <c r="H220" s="120"/>
      <c r="I220" s="121"/>
    </row>
    <row r="221" spans="1:9" ht="14.25" customHeight="1">
      <c r="A221" s="10" t="s">
        <v>279</v>
      </c>
      <c r="B221" s="10" t="s">
        <v>443</v>
      </c>
      <c r="C221" s="119"/>
      <c r="D221" s="120"/>
      <c r="E221" s="120"/>
      <c r="F221" s="120"/>
      <c r="G221" s="120"/>
      <c r="H221" s="120"/>
      <c r="I221" s="121"/>
    </row>
    <row r="222" spans="1:9" ht="14.25" customHeight="1">
      <c r="A222" s="10" t="s">
        <v>280</v>
      </c>
      <c r="B222" s="10" t="s">
        <v>443</v>
      </c>
      <c r="C222" s="119"/>
      <c r="D222" s="120"/>
      <c r="E222" s="120"/>
      <c r="F222" s="120"/>
      <c r="G222" s="120"/>
      <c r="H222" s="120"/>
      <c r="I222" s="121"/>
    </row>
    <row r="223" spans="1:9" ht="14.25" customHeight="1">
      <c r="A223" s="10" t="s">
        <v>281</v>
      </c>
      <c r="B223" s="10" t="s">
        <v>461</v>
      </c>
      <c r="C223" s="119"/>
      <c r="D223" s="120"/>
      <c r="E223" s="120"/>
      <c r="F223" s="120"/>
      <c r="G223" s="120"/>
      <c r="H223" s="120"/>
      <c r="I223" s="121"/>
    </row>
    <row r="224" spans="1:9" ht="14.25" customHeight="1">
      <c r="A224" s="10" t="s">
        <v>282</v>
      </c>
      <c r="B224" s="10" t="s">
        <v>449</v>
      </c>
      <c r="C224" s="119"/>
      <c r="D224" s="120"/>
      <c r="E224" s="120"/>
      <c r="F224" s="120"/>
      <c r="G224" s="120"/>
      <c r="H224" s="120"/>
      <c r="I224" s="121"/>
    </row>
    <row r="225" spans="1:9" ht="14.25" customHeight="1">
      <c r="A225" s="10" t="s">
        <v>283</v>
      </c>
      <c r="B225" s="10" t="s">
        <v>443</v>
      </c>
      <c r="C225" s="119"/>
      <c r="D225" s="120"/>
      <c r="E225" s="120"/>
      <c r="F225" s="120"/>
      <c r="G225" s="120"/>
      <c r="H225" s="120"/>
      <c r="I225" s="121"/>
    </row>
    <row r="226" spans="1:9" ht="14.25" customHeight="1">
      <c r="A226" s="10" t="s">
        <v>284</v>
      </c>
      <c r="B226" s="10" t="s">
        <v>459</v>
      </c>
      <c r="C226" s="119"/>
      <c r="D226" s="120"/>
      <c r="E226" s="120"/>
      <c r="F226" s="120"/>
      <c r="G226" s="120"/>
      <c r="H226" s="120"/>
      <c r="I226" s="121"/>
    </row>
    <row r="227" spans="1:9" ht="14.25" customHeight="1">
      <c r="A227" s="10" t="s">
        <v>285</v>
      </c>
      <c r="B227" s="10" t="s">
        <v>454</v>
      </c>
      <c r="C227" s="119"/>
      <c r="D227" s="120"/>
      <c r="E227" s="120"/>
      <c r="F227" s="120"/>
      <c r="G227" s="120"/>
      <c r="H227" s="120"/>
      <c r="I227" s="121"/>
    </row>
    <row r="228" spans="1:9" ht="14.25" customHeight="1">
      <c r="A228" s="10" t="s">
        <v>286</v>
      </c>
      <c r="B228" s="10" t="s">
        <v>449</v>
      </c>
      <c r="C228" s="119"/>
      <c r="D228" s="120"/>
      <c r="E228" s="120"/>
      <c r="F228" s="120"/>
      <c r="G228" s="120"/>
      <c r="H228" s="120"/>
      <c r="I228" s="121"/>
    </row>
    <row r="229" spans="1:9" ht="14.25" customHeight="1">
      <c r="A229" s="10" t="s">
        <v>287</v>
      </c>
      <c r="B229" s="10" t="s">
        <v>454</v>
      </c>
      <c r="C229" s="119"/>
      <c r="D229" s="120"/>
      <c r="E229" s="120"/>
      <c r="F229" s="120"/>
      <c r="G229" s="120"/>
      <c r="H229" s="120"/>
      <c r="I229" s="121"/>
    </row>
    <row r="230" spans="1:9" ht="14.25" customHeight="1">
      <c r="A230" s="10" t="s">
        <v>288</v>
      </c>
      <c r="B230" s="10" t="s">
        <v>443</v>
      </c>
      <c r="C230" s="119"/>
      <c r="D230" s="120"/>
      <c r="E230" s="120"/>
      <c r="F230" s="120"/>
      <c r="G230" s="120"/>
      <c r="H230" s="120"/>
      <c r="I230" s="121"/>
    </row>
    <row r="231" spans="1:9" ht="14.25" customHeight="1">
      <c r="A231" s="10" t="s">
        <v>289</v>
      </c>
      <c r="B231" s="10" t="s">
        <v>459</v>
      </c>
      <c r="C231" s="119"/>
      <c r="D231" s="120"/>
      <c r="E231" s="120"/>
      <c r="F231" s="120"/>
      <c r="G231" s="120"/>
      <c r="H231" s="120"/>
      <c r="I231" s="121"/>
    </row>
    <row r="232" spans="1:9" ht="14.25" customHeight="1">
      <c r="A232" s="10" t="s">
        <v>290</v>
      </c>
      <c r="B232" s="10" t="s">
        <v>461</v>
      </c>
      <c r="C232" s="119"/>
      <c r="D232" s="120"/>
      <c r="E232" s="120"/>
      <c r="F232" s="120"/>
      <c r="G232" s="120"/>
      <c r="H232" s="120"/>
      <c r="I232" s="121"/>
    </row>
    <row r="233" spans="1:9" ht="14.25" customHeight="1">
      <c r="A233" s="10" t="s">
        <v>291</v>
      </c>
      <c r="B233" s="10" t="s">
        <v>449</v>
      </c>
      <c r="C233" s="119"/>
      <c r="D233" s="120"/>
      <c r="E233" s="120"/>
      <c r="F233" s="120"/>
      <c r="G233" s="120"/>
      <c r="H233" s="120"/>
      <c r="I233" s="121"/>
    </row>
    <row r="234" spans="1:9" ht="14.25" customHeight="1">
      <c r="A234" s="10" t="s">
        <v>292</v>
      </c>
      <c r="B234" s="10" t="s">
        <v>454</v>
      </c>
      <c r="C234" s="119"/>
      <c r="D234" s="120"/>
      <c r="E234" s="120"/>
      <c r="F234" s="120"/>
      <c r="G234" s="120"/>
      <c r="H234" s="120"/>
      <c r="I234" s="121"/>
    </row>
    <row r="235" spans="1:9" ht="14.25" customHeight="1">
      <c r="A235" s="10" t="s">
        <v>293</v>
      </c>
      <c r="B235" s="10" t="s">
        <v>459</v>
      </c>
      <c r="C235" s="119"/>
      <c r="D235" s="120"/>
      <c r="E235" s="120"/>
      <c r="F235" s="120"/>
      <c r="G235" s="120"/>
      <c r="H235" s="120"/>
      <c r="I235" s="121"/>
    </row>
    <row r="236" spans="1:9" ht="14.25" customHeight="1">
      <c r="A236" s="10" t="s">
        <v>294</v>
      </c>
      <c r="B236" s="10" t="s">
        <v>443</v>
      </c>
      <c r="C236" s="119"/>
      <c r="D236" s="120"/>
      <c r="E236" s="120"/>
      <c r="F236" s="120"/>
      <c r="G236" s="120"/>
      <c r="H236" s="120"/>
      <c r="I236" s="121"/>
    </row>
    <row r="237" spans="1:9" ht="14.25" customHeight="1">
      <c r="A237" s="10" t="s">
        <v>295</v>
      </c>
      <c r="B237" s="10" t="s">
        <v>461</v>
      </c>
      <c r="C237" s="119"/>
      <c r="D237" s="120"/>
      <c r="E237" s="120"/>
      <c r="F237" s="120"/>
      <c r="G237" s="120"/>
      <c r="H237" s="120"/>
      <c r="I237" s="121"/>
    </row>
    <row r="238" spans="1:9" ht="14.25" customHeight="1">
      <c r="A238" s="10" t="s">
        <v>296</v>
      </c>
      <c r="B238" s="10" t="s">
        <v>461</v>
      </c>
      <c r="C238" s="119"/>
      <c r="D238" s="120"/>
      <c r="E238" s="120"/>
      <c r="F238" s="120"/>
      <c r="G238" s="120"/>
      <c r="H238" s="120"/>
      <c r="I238" s="121"/>
    </row>
    <row r="239" spans="1:9" ht="14.25" customHeight="1">
      <c r="A239" s="10" t="s">
        <v>297</v>
      </c>
      <c r="B239" s="10" t="s">
        <v>454</v>
      </c>
      <c r="C239" s="119"/>
      <c r="D239" s="120"/>
      <c r="E239" s="120"/>
      <c r="F239" s="120"/>
      <c r="G239" s="120"/>
      <c r="H239" s="120"/>
      <c r="I239" s="121"/>
    </row>
    <row r="240" spans="1:9" ht="14.25" customHeight="1">
      <c r="A240" s="10" t="s">
        <v>298</v>
      </c>
      <c r="B240" s="10" t="s">
        <v>454</v>
      </c>
      <c r="C240" s="119"/>
      <c r="D240" s="120"/>
      <c r="E240" s="120"/>
      <c r="F240" s="120"/>
      <c r="G240" s="120"/>
      <c r="H240" s="120"/>
      <c r="I240" s="121"/>
    </row>
    <row r="241" spans="1:9" ht="14.25" customHeight="1">
      <c r="A241" s="10" t="s">
        <v>299</v>
      </c>
      <c r="B241" s="10" t="s">
        <v>461</v>
      </c>
      <c r="C241" s="119"/>
      <c r="D241" s="120"/>
      <c r="E241" s="120"/>
      <c r="F241" s="120"/>
      <c r="G241" s="120"/>
      <c r="H241" s="120"/>
      <c r="I241" s="121"/>
    </row>
    <row r="242" spans="1:9" ht="14.25" customHeight="1">
      <c r="A242" s="10" t="s">
        <v>300</v>
      </c>
      <c r="B242" s="10" t="s">
        <v>454</v>
      </c>
      <c r="C242" s="119"/>
      <c r="D242" s="120"/>
      <c r="E242" s="120"/>
      <c r="F242" s="120"/>
      <c r="G242" s="120"/>
      <c r="H242" s="120"/>
      <c r="I242" s="121"/>
    </row>
    <row r="243" spans="1:9" ht="14.25" customHeight="1">
      <c r="A243" s="10" t="s">
        <v>301</v>
      </c>
      <c r="B243" s="10" t="s">
        <v>461</v>
      </c>
      <c r="C243" s="119"/>
      <c r="D243" s="120"/>
      <c r="E243" s="120"/>
      <c r="F243" s="120"/>
      <c r="G243" s="120"/>
      <c r="H243" s="120"/>
      <c r="I243" s="121"/>
    </row>
    <row r="244" spans="1:9" ht="14.25" customHeight="1">
      <c r="A244" s="10" t="s">
        <v>302</v>
      </c>
      <c r="B244" s="10" t="s">
        <v>443</v>
      </c>
      <c r="C244" s="119"/>
      <c r="D244" s="120"/>
      <c r="E244" s="120"/>
      <c r="F244" s="120"/>
      <c r="G244" s="120"/>
      <c r="H244" s="120"/>
      <c r="I244" s="121"/>
    </row>
    <row r="245" spans="1:9" ht="14.25" customHeight="1">
      <c r="A245" s="10" t="s">
        <v>303</v>
      </c>
      <c r="B245" s="10" t="s">
        <v>443</v>
      </c>
      <c r="C245" s="119"/>
      <c r="D245" s="120"/>
      <c r="E245" s="120"/>
      <c r="F245" s="120"/>
      <c r="G245" s="120"/>
      <c r="H245" s="120"/>
      <c r="I245" s="121"/>
    </row>
    <row r="246" spans="1:9" ht="14.25" customHeight="1">
      <c r="A246" s="10" t="s">
        <v>304</v>
      </c>
      <c r="B246" s="10" t="s">
        <v>454</v>
      </c>
      <c r="C246" s="119"/>
      <c r="D246" s="120"/>
      <c r="E246" s="120"/>
      <c r="F246" s="120"/>
      <c r="G246" s="120"/>
      <c r="H246" s="120"/>
      <c r="I246" s="121"/>
    </row>
    <row r="247" spans="1:9" ht="14.25" customHeight="1">
      <c r="A247" s="10" t="s">
        <v>305</v>
      </c>
      <c r="B247" s="10" t="s">
        <v>459</v>
      </c>
      <c r="C247" s="119"/>
      <c r="D247" s="120"/>
      <c r="E247" s="120"/>
      <c r="F247" s="120"/>
      <c r="G247" s="120"/>
      <c r="H247" s="120"/>
      <c r="I247" s="121"/>
    </row>
    <row r="248" spans="1:9" ht="14.25" customHeight="1">
      <c r="A248" s="10" t="s">
        <v>80</v>
      </c>
      <c r="B248" s="10" t="s">
        <v>454</v>
      </c>
      <c r="C248" s="119"/>
      <c r="D248" s="120"/>
      <c r="E248" s="120"/>
      <c r="F248" s="120"/>
      <c r="G248" s="120"/>
      <c r="H248" s="120"/>
      <c r="I248" s="121"/>
    </row>
    <row r="249" spans="1:9" ht="14.25" customHeight="1">
      <c r="A249" s="10" t="s">
        <v>81</v>
      </c>
      <c r="B249" s="10" t="s">
        <v>459</v>
      </c>
      <c r="C249" s="119"/>
      <c r="D249" s="120"/>
      <c r="E249" s="120"/>
      <c r="F249" s="120"/>
      <c r="G249" s="120"/>
      <c r="H249" s="120"/>
      <c r="I249" s="121"/>
    </row>
    <row r="250" spans="1:9" ht="14.25" customHeight="1">
      <c r="A250" s="10" t="s">
        <v>82</v>
      </c>
      <c r="B250" s="10" t="s">
        <v>456</v>
      </c>
      <c r="C250" s="119"/>
      <c r="D250" s="120"/>
      <c r="E250" s="120"/>
      <c r="F250" s="120"/>
      <c r="G250" s="120"/>
      <c r="H250" s="120"/>
      <c r="I250" s="121"/>
    </row>
    <row r="251" spans="1:9" ht="14.25" customHeight="1">
      <c r="A251" s="10" t="s">
        <v>83</v>
      </c>
      <c r="B251" s="10" t="s">
        <v>461</v>
      </c>
      <c r="C251" s="119"/>
      <c r="D251" s="120"/>
      <c r="E251" s="120"/>
      <c r="F251" s="120"/>
      <c r="G251" s="120"/>
      <c r="H251" s="120"/>
      <c r="I251" s="121"/>
    </row>
    <row r="252" spans="1:9" ht="14.25" customHeight="1">
      <c r="A252" s="10" t="s">
        <v>84</v>
      </c>
      <c r="B252" s="10" t="s">
        <v>443</v>
      </c>
      <c r="C252" s="119"/>
      <c r="D252" s="120"/>
      <c r="E252" s="120"/>
      <c r="F252" s="120"/>
      <c r="G252" s="120"/>
      <c r="H252" s="120"/>
      <c r="I252" s="121"/>
    </row>
    <row r="253" spans="1:9" ht="14.25" customHeight="1">
      <c r="A253" s="10" t="s">
        <v>85</v>
      </c>
      <c r="B253" s="10" t="s">
        <v>449</v>
      </c>
      <c r="C253" s="119"/>
      <c r="D253" s="120"/>
      <c r="E253" s="120"/>
      <c r="F253" s="120"/>
      <c r="G253" s="120"/>
      <c r="H253" s="120"/>
      <c r="I253" s="121"/>
    </row>
    <row r="254" spans="1:9" ht="14.25" customHeight="1">
      <c r="A254" s="10" t="s">
        <v>86</v>
      </c>
      <c r="B254" s="10" t="s">
        <v>459</v>
      </c>
      <c r="C254" s="119"/>
      <c r="D254" s="120"/>
      <c r="E254" s="120"/>
      <c r="F254" s="120"/>
      <c r="G254" s="120"/>
      <c r="H254" s="120"/>
      <c r="I254" s="121"/>
    </row>
    <row r="255" spans="1:9" ht="14.25" customHeight="1">
      <c r="A255" s="10" t="s">
        <v>87</v>
      </c>
      <c r="B255" s="10" t="s">
        <v>461</v>
      </c>
      <c r="C255" s="119"/>
      <c r="D255" s="120"/>
      <c r="E255" s="120"/>
      <c r="F255" s="120"/>
      <c r="G255" s="120"/>
      <c r="H255" s="120"/>
      <c r="I255" s="121"/>
    </row>
    <row r="256" spans="1:9" ht="14.25" customHeight="1">
      <c r="A256" s="10" t="s">
        <v>88</v>
      </c>
      <c r="B256" s="10" t="s">
        <v>456</v>
      </c>
      <c r="C256" s="119"/>
      <c r="D256" s="120"/>
      <c r="E256" s="120"/>
      <c r="F256" s="120"/>
      <c r="G256" s="120"/>
      <c r="H256" s="120"/>
      <c r="I256" s="121"/>
    </row>
    <row r="257" spans="1:9" ht="14.25" customHeight="1">
      <c r="A257" s="10" t="s">
        <v>89</v>
      </c>
      <c r="B257" s="10" t="s">
        <v>449</v>
      </c>
      <c r="C257" s="119"/>
      <c r="D257" s="120"/>
      <c r="E257" s="120"/>
      <c r="F257" s="120"/>
      <c r="G257" s="120"/>
      <c r="H257" s="120"/>
      <c r="I257" s="121"/>
    </row>
    <row r="258" spans="1:9" ht="14.25" customHeight="1">
      <c r="A258" s="10" t="s">
        <v>90</v>
      </c>
      <c r="B258" s="10" t="s">
        <v>459</v>
      </c>
      <c r="C258" s="119"/>
      <c r="D258" s="120"/>
      <c r="E258" s="120"/>
      <c r="F258" s="120"/>
      <c r="G258" s="120"/>
      <c r="H258" s="120"/>
      <c r="I258" s="121"/>
    </row>
    <row r="259" spans="1:9" ht="14.25" customHeight="1">
      <c r="A259" s="10" t="s">
        <v>91</v>
      </c>
      <c r="B259" s="10" t="s">
        <v>454</v>
      </c>
      <c r="C259" s="119"/>
      <c r="D259" s="120"/>
      <c r="E259" s="120"/>
      <c r="F259" s="120"/>
      <c r="G259" s="120"/>
      <c r="H259" s="120"/>
      <c r="I259" s="121"/>
    </row>
    <row r="260" spans="1:9" ht="14.25" customHeight="1">
      <c r="A260" s="10" t="s">
        <v>92</v>
      </c>
      <c r="B260" s="10" t="s">
        <v>454</v>
      </c>
      <c r="C260" s="119"/>
      <c r="D260" s="120"/>
      <c r="E260" s="120"/>
      <c r="F260" s="120"/>
      <c r="G260" s="120"/>
      <c r="H260" s="120"/>
      <c r="I260" s="121"/>
    </row>
    <row r="261" spans="1:9" ht="14.25" customHeight="1">
      <c r="A261" s="10" t="s">
        <v>93</v>
      </c>
      <c r="B261" s="10" t="s">
        <v>443</v>
      </c>
      <c r="C261" s="119"/>
      <c r="D261" s="120"/>
      <c r="E261" s="120"/>
      <c r="F261" s="120"/>
      <c r="G261" s="120"/>
      <c r="H261" s="120"/>
      <c r="I261" s="121"/>
    </row>
    <row r="262" spans="1:9" ht="14.25" customHeight="1">
      <c r="A262" s="10" t="s">
        <v>94</v>
      </c>
      <c r="B262" s="10" t="s">
        <v>461</v>
      </c>
      <c r="C262" s="119"/>
      <c r="D262" s="120"/>
      <c r="E262" s="120"/>
      <c r="F262" s="120"/>
      <c r="G262" s="120"/>
      <c r="H262" s="120"/>
      <c r="I262" s="121"/>
    </row>
    <row r="263" spans="1:9" ht="14.25" customHeight="1">
      <c r="A263" s="10" t="s">
        <v>95</v>
      </c>
      <c r="B263" s="10" t="s">
        <v>443</v>
      </c>
      <c r="C263" s="119"/>
      <c r="D263" s="120"/>
      <c r="E263" s="120"/>
      <c r="F263" s="120"/>
      <c r="G263" s="120"/>
      <c r="H263" s="120"/>
      <c r="I263" s="121"/>
    </row>
    <row r="264" spans="1:9" ht="14.25" customHeight="1">
      <c r="A264" s="10" t="s">
        <v>96</v>
      </c>
      <c r="B264" s="10" t="s">
        <v>443</v>
      </c>
      <c r="C264" s="119"/>
      <c r="D264" s="120"/>
      <c r="E264" s="120"/>
      <c r="F264" s="120"/>
      <c r="G264" s="120"/>
      <c r="H264" s="120"/>
      <c r="I264" s="121"/>
    </row>
    <row r="265" spans="1:9" ht="14.25" customHeight="1">
      <c r="A265" s="10" t="s">
        <v>97</v>
      </c>
      <c r="B265" s="10" t="s">
        <v>454</v>
      </c>
      <c r="C265" s="119"/>
      <c r="D265" s="120"/>
      <c r="E265" s="120"/>
      <c r="F265" s="120"/>
      <c r="G265" s="120"/>
      <c r="H265" s="120"/>
      <c r="I265" s="121"/>
    </row>
    <row r="266" spans="1:9" ht="14.25" customHeight="1">
      <c r="A266" s="10" t="s">
        <v>98</v>
      </c>
      <c r="B266" s="10" t="s">
        <v>454</v>
      </c>
      <c r="C266" s="119"/>
      <c r="D266" s="120"/>
      <c r="E266" s="120"/>
      <c r="F266" s="120"/>
      <c r="G266" s="120"/>
      <c r="H266" s="120"/>
      <c r="I266" s="121"/>
    </row>
    <row r="267" spans="1:9" ht="14.25" customHeight="1">
      <c r="A267" s="10" t="s">
        <v>99</v>
      </c>
      <c r="B267" s="10" t="s">
        <v>443</v>
      </c>
      <c r="C267" s="119"/>
      <c r="D267" s="120"/>
      <c r="E267" s="120"/>
      <c r="F267" s="120"/>
      <c r="G267" s="120"/>
      <c r="H267" s="120"/>
      <c r="I267" s="121"/>
    </row>
    <row r="268" spans="1:9" ht="14.25" customHeight="1">
      <c r="A268" s="10" t="s">
        <v>100</v>
      </c>
      <c r="B268" s="10" t="s">
        <v>456</v>
      </c>
      <c r="C268" s="119"/>
      <c r="D268" s="120"/>
      <c r="E268" s="120"/>
      <c r="F268" s="120"/>
      <c r="G268" s="120"/>
      <c r="H268" s="120"/>
      <c r="I268" s="121"/>
    </row>
    <row r="269" spans="1:9" ht="14.25" customHeight="1">
      <c r="A269" s="10" t="s">
        <v>101</v>
      </c>
      <c r="B269" s="10" t="s">
        <v>443</v>
      </c>
      <c r="C269" s="119"/>
      <c r="D269" s="120"/>
      <c r="E269" s="120"/>
      <c r="F269" s="120"/>
      <c r="G269" s="120"/>
      <c r="H269" s="120"/>
      <c r="I269" s="121"/>
    </row>
    <row r="270" spans="1:9" ht="14.25" customHeight="1">
      <c r="A270" s="10" t="s">
        <v>102</v>
      </c>
      <c r="B270" s="10" t="s">
        <v>454</v>
      </c>
      <c r="C270" s="119"/>
      <c r="D270" s="120"/>
      <c r="E270" s="120"/>
      <c r="F270" s="120"/>
      <c r="G270" s="120"/>
      <c r="H270" s="120"/>
      <c r="I270" s="121"/>
    </row>
    <row r="271" spans="1:9" ht="14.25" customHeight="1">
      <c r="A271" s="10" t="s">
        <v>103</v>
      </c>
      <c r="B271" s="10" t="s">
        <v>461</v>
      </c>
      <c r="C271" s="119"/>
      <c r="D271" s="120"/>
      <c r="E271" s="120"/>
      <c r="F271" s="120"/>
      <c r="G271" s="120"/>
      <c r="H271" s="120"/>
      <c r="I271" s="121"/>
    </row>
    <row r="272" spans="1:9" ht="14.25" customHeight="1">
      <c r="A272" s="10" t="s">
        <v>104</v>
      </c>
      <c r="B272" s="10" t="s">
        <v>454</v>
      </c>
      <c r="C272" s="119"/>
      <c r="D272" s="120"/>
      <c r="E272" s="120"/>
      <c r="F272" s="120"/>
      <c r="G272" s="120"/>
      <c r="H272" s="120"/>
      <c r="I272" s="121"/>
    </row>
    <row r="273" spans="1:9" ht="14.25" customHeight="1">
      <c r="A273" s="10" t="s">
        <v>105</v>
      </c>
      <c r="B273" s="10" t="s">
        <v>456</v>
      </c>
      <c r="C273" s="119"/>
      <c r="D273" s="120"/>
      <c r="E273" s="120"/>
      <c r="F273" s="120"/>
      <c r="G273" s="120"/>
      <c r="H273" s="120"/>
      <c r="I273" s="121"/>
    </row>
    <row r="274" spans="1:9" ht="14.25" customHeight="1">
      <c r="A274" s="10" t="s">
        <v>106</v>
      </c>
      <c r="B274" s="10" t="s">
        <v>454</v>
      </c>
      <c r="C274" s="119"/>
      <c r="D274" s="120"/>
      <c r="E274" s="120"/>
      <c r="F274" s="120"/>
      <c r="G274" s="120"/>
      <c r="H274" s="120"/>
      <c r="I274" s="121"/>
    </row>
    <row r="275" spans="1:9" ht="14.25" customHeight="1">
      <c r="A275" s="10" t="s">
        <v>107</v>
      </c>
      <c r="B275" s="10" t="s">
        <v>456</v>
      </c>
      <c r="C275" s="119"/>
      <c r="D275" s="120"/>
      <c r="E275" s="120"/>
      <c r="F275" s="120"/>
      <c r="G275" s="120"/>
      <c r="H275" s="120"/>
      <c r="I275" s="121"/>
    </row>
    <row r="276" spans="1:9" ht="14.25" customHeight="1">
      <c r="A276" s="10" t="s">
        <v>108</v>
      </c>
      <c r="B276" s="10" t="s">
        <v>459</v>
      </c>
      <c r="C276" s="119"/>
      <c r="D276" s="120"/>
      <c r="E276" s="120"/>
      <c r="F276" s="120"/>
      <c r="G276" s="120"/>
      <c r="H276" s="120"/>
      <c r="I276" s="121"/>
    </row>
    <row r="277" spans="1:9" ht="14.25" customHeight="1">
      <c r="A277" s="10" t="s">
        <v>109</v>
      </c>
      <c r="B277" s="10" t="s">
        <v>449</v>
      </c>
      <c r="C277" s="119"/>
      <c r="D277" s="120"/>
      <c r="E277" s="120"/>
      <c r="F277" s="120"/>
      <c r="G277" s="120"/>
      <c r="H277" s="120"/>
      <c r="I277" s="121"/>
    </row>
    <row r="278" spans="1:9" ht="14.25" customHeight="1">
      <c r="A278" s="10" t="s">
        <v>110</v>
      </c>
      <c r="B278" s="10" t="s">
        <v>449</v>
      </c>
      <c r="C278" s="119"/>
      <c r="D278" s="120"/>
      <c r="E278" s="120"/>
      <c r="F278" s="120"/>
      <c r="G278" s="120"/>
      <c r="H278" s="120"/>
      <c r="I278" s="121"/>
    </row>
    <row r="279" spans="1:9" ht="14.25" customHeight="1">
      <c r="A279" s="10" t="s">
        <v>111</v>
      </c>
      <c r="B279" s="10" t="s">
        <v>443</v>
      </c>
      <c r="C279" s="119"/>
      <c r="D279" s="120"/>
      <c r="E279" s="120"/>
      <c r="F279" s="120"/>
      <c r="G279" s="120"/>
      <c r="H279" s="120"/>
      <c r="I279" s="121"/>
    </row>
    <row r="280" spans="1:9" ht="14.25" customHeight="1">
      <c r="A280" s="10" t="s">
        <v>112</v>
      </c>
      <c r="B280" s="10" t="s">
        <v>443</v>
      </c>
      <c r="C280" s="119"/>
      <c r="D280" s="120"/>
      <c r="E280" s="120"/>
      <c r="F280" s="120"/>
      <c r="G280" s="120"/>
      <c r="H280" s="120"/>
      <c r="I280" s="121"/>
    </row>
    <row r="281" spans="1:9" ht="14.25" customHeight="1">
      <c r="A281" s="10" t="s">
        <v>113</v>
      </c>
      <c r="B281" s="10" t="s">
        <v>443</v>
      </c>
      <c r="C281" s="119"/>
      <c r="D281" s="120"/>
      <c r="E281" s="120"/>
      <c r="F281" s="120"/>
      <c r="G281" s="120"/>
      <c r="H281" s="120"/>
      <c r="I281" s="121"/>
    </row>
    <row r="282" spans="1:9" ht="14.25" customHeight="1">
      <c r="A282" s="10" t="s">
        <v>114</v>
      </c>
      <c r="B282" s="10" t="s">
        <v>443</v>
      </c>
      <c r="C282" s="119"/>
      <c r="D282" s="120"/>
      <c r="E282" s="120"/>
      <c r="F282" s="120"/>
      <c r="G282" s="120"/>
      <c r="H282" s="120"/>
      <c r="I282" s="121"/>
    </row>
    <row r="283" spans="1:9" ht="14.25" customHeight="1">
      <c r="A283" s="10" t="s">
        <v>115</v>
      </c>
      <c r="B283" s="10" t="s">
        <v>443</v>
      </c>
      <c r="C283" s="119"/>
      <c r="D283" s="120"/>
      <c r="E283" s="120"/>
      <c r="F283" s="120"/>
      <c r="G283" s="120"/>
      <c r="H283" s="120"/>
      <c r="I283" s="121"/>
    </row>
    <row r="284" spans="1:9" ht="14.25" customHeight="1">
      <c r="A284" s="10" t="s">
        <v>116</v>
      </c>
      <c r="B284" s="10" t="s">
        <v>454</v>
      </c>
      <c r="C284" s="119"/>
      <c r="D284" s="120"/>
      <c r="E284" s="120"/>
      <c r="F284" s="120"/>
      <c r="G284" s="120"/>
      <c r="H284" s="120"/>
      <c r="I284" s="121"/>
    </row>
    <row r="285" spans="1:9" ht="14.25" customHeight="1">
      <c r="A285" s="10" t="s">
        <v>117</v>
      </c>
      <c r="B285" s="10" t="s">
        <v>443</v>
      </c>
      <c r="C285" s="119"/>
      <c r="D285" s="120"/>
      <c r="E285" s="120"/>
      <c r="F285" s="120"/>
      <c r="G285" s="120"/>
      <c r="H285" s="120"/>
      <c r="I285" s="121"/>
    </row>
    <row r="286" spans="1:9" ht="14.25" customHeight="1">
      <c r="A286" s="10" t="s">
        <v>118</v>
      </c>
      <c r="B286" s="10" t="s">
        <v>443</v>
      </c>
      <c r="C286" s="119"/>
      <c r="D286" s="120"/>
      <c r="E286" s="120"/>
      <c r="F286" s="120"/>
      <c r="G286" s="120"/>
      <c r="H286" s="120"/>
      <c r="I286" s="121"/>
    </row>
    <row r="287" spans="1:9" ht="14.25" customHeight="1">
      <c r="A287" s="10" t="s">
        <v>119</v>
      </c>
      <c r="B287" s="10" t="s">
        <v>454</v>
      </c>
      <c r="C287" s="119"/>
      <c r="D287" s="120"/>
      <c r="E287" s="120"/>
      <c r="F287" s="120"/>
      <c r="G287" s="120"/>
      <c r="H287" s="120"/>
      <c r="I287" s="121"/>
    </row>
    <row r="288" spans="1:9" ht="14.25" customHeight="1">
      <c r="A288" s="10" t="s">
        <v>120</v>
      </c>
      <c r="B288" s="10" t="s">
        <v>459</v>
      </c>
      <c r="C288" s="119"/>
      <c r="D288" s="120"/>
      <c r="E288" s="120"/>
      <c r="F288" s="120"/>
      <c r="G288" s="120"/>
      <c r="H288" s="120"/>
      <c r="I288" s="121"/>
    </row>
    <row r="289" spans="1:9" ht="14.25" customHeight="1">
      <c r="A289" s="10" t="s">
        <v>121</v>
      </c>
      <c r="B289" s="10" t="s">
        <v>456</v>
      </c>
      <c r="C289" s="119"/>
      <c r="D289" s="120"/>
      <c r="E289" s="120"/>
      <c r="F289" s="120"/>
      <c r="G289" s="120"/>
      <c r="H289" s="120"/>
      <c r="I289" s="121"/>
    </row>
    <row r="290" spans="1:9" ht="14.25" customHeight="1">
      <c r="A290" s="10" t="s">
        <v>122</v>
      </c>
      <c r="B290" s="10" t="s">
        <v>449</v>
      </c>
      <c r="C290" s="119"/>
      <c r="D290" s="120"/>
      <c r="E290" s="120"/>
      <c r="F290" s="120"/>
      <c r="G290" s="120"/>
      <c r="H290" s="120"/>
      <c r="I290" s="121"/>
    </row>
    <row r="291" spans="1:9" ht="14.25" customHeight="1">
      <c r="A291" s="10" t="s">
        <v>123</v>
      </c>
      <c r="B291" s="10" t="s">
        <v>456</v>
      </c>
      <c r="C291" s="119"/>
      <c r="D291" s="120"/>
      <c r="E291" s="120"/>
      <c r="F291" s="120"/>
      <c r="G291" s="120"/>
      <c r="H291" s="120"/>
      <c r="I291" s="121"/>
    </row>
    <row r="292" spans="1:9" ht="14.25" customHeight="1">
      <c r="A292" s="10" t="s">
        <v>124</v>
      </c>
      <c r="B292" s="10" t="s">
        <v>454</v>
      </c>
      <c r="C292" s="119"/>
      <c r="D292" s="120"/>
      <c r="E292" s="120"/>
      <c r="F292" s="120"/>
      <c r="G292" s="120"/>
      <c r="H292" s="120"/>
      <c r="I292" s="121"/>
    </row>
    <row r="293" spans="1:9" ht="14.25" customHeight="1">
      <c r="A293" s="10" t="s">
        <v>125</v>
      </c>
      <c r="B293" s="10" t="s">
        <v>449</v>
      </c>
      <c r="C293" s="119"/>
      <c r="D293" s="120"/>
      <c r="E293" s="120"/>
      <c r="F293" s="120"/>
      <c r="G293" s="120"/>
      <c r="H293" s="120"/>
      <c r="I293" s="121"/>
    </row>
    <row r="294" spans="1:9" ht="14.25" customHeight="1">
      <c r="A294" s="10" t="s">
        <v>126</v>
      </c>
      <c r="B294" s="10" t="s">
        <v>443</v>
      </c>
      <c r="C294" s="119"/>
      <c r="D294" s="120"/>
      <c r="E294" s="120"/>
      <c r="F294" s="120"/>
      <c r="G294" s="120"/>
      <c r="H294" s="120"/>
      <c r="I294" s="121"/>
    </row>
    <row r="295" spans="1:9" ht="14.25" customHeight="1">
      <c r="A295" s="10" t="s">
        <v>127</v>
      </c>
      <c r="B295" s="10" t="s">
        <v>461</v>
      </c>
      <c r="C295" s="119"/>
      <c r="D295" s="120"/>
      <c r="E295" s="120"/>
      <c r="F295" s="120"/>
      <c r="G295" s="120"/>
      <c r="H295" s="120"/>
      <c r="I295" s="121"/>
    </row>
    <row r="296" spans="1:9" ht="14.25" customHeight="1">
      <c r="A296" s="10" t="s">
        <v>128</v>
      </c>
      <c r="B296" s="10" t="s">
        <v>443</v>
      </c>
      <c r="C296" s="119"/>
      <c r="D296" s="120"/>
      <c r="E296" s="120"/>
      <c r="F296" s="120"/>
      <c r="G296" s="120"/>
      <c r="H296" s="120"/>
      <c r="I296" s="121"/>
    </row>
    <row r="297" spans="1:9" ht="14.25" customHeight="1">
      <c r="A297" s="10" t="s">
        <v>129</v>
      </c>
      <c r="B297" s="10" t="s">
        <v>456</v>
      </c>
      <c r="C297" s="119"/>
      <c r="D297" s="120"/>
      <c r="E297" s="120"/>
      <c r="F297" s="120"/>
      <c r="G297" s="120"/>
      <c r="H297" s="120"/>
      <c r="I297" s="121"/>
    </row>
    <row r="298" spans="1:9" ht="14.25" customHeight="1">
      <c r="A298" s="10" t="s">
        <v>130</v>
      </c>
      <c r="B298" s="10" t="s">
        <v>459</v>
      </c>
      <c r="C298" s="119"/>
      <c r="D298" s="120"/>
      <c r="E298" s="120"/>
      <c r="F298" s="120"/>
      <c r="G298" s="120"/>
      <c r="H298" s="120"/>
      <c r="I298" s="121"/>
    </row>
    <row r="299" spans="1:9" ht="14.25" customHeight="1">
      <c r="A299" s="10" t="s">
        <v>131</v>
      </c>
      <c r="B299" s="10" t="s">
        <v>443</v>
      </c>
      <c r="C299" s="119"/>
      <c r="D299" s="120"/>
      <c r="E299" s="120"/>
      <c r="F299" s="120"/>
      <c r="G299" s="120"/>
      <c r="H299" s="120"/>
      <c r="I299" s="121"/>
    </row>
    <row r="300" spans="1:9" ht="14.25" customHeight="1">
      <c r="A300" s="10" t="s">
        <v>132</v>
      </c>
      <c r="B300" s="10" t="s">
        <v>443</v>
      </c>
      <c r="C300" s="119"/>
      <c r="D300" s="120"/>
      <c r="E300" s="120"/>
      <c r="F300" s="120"/>
      <c r="G300" s="120"/>
      <c r="H300" s="120"/>
      <c r="I300" s="121"/>
    </row>
    <row r="301" spans="1:9" ht="14.25" customHeight="1">
      <c r="A301" s="10" t="s">
        <v>133</v>
      </c>
      <c r="B301" s="10" t="s">
        <v>454</v>
      </c>
      <c r="C301" s="119"/>
      <c r="D301" s="120"/>
      <c r="E301" s="120"/>
      <c r="F301" s="120"/>
      <c r="G301" s="120"/>
      <c r="H301" s="120"/>
      <c r="I301" s="121"/>
    </row>
    <row r="302" spans="1:9" ht="14.25" customHeight="1">
      <c r="A302" s="10" t="s">
        <v>134</v>
      </c>
      <c r="B302" s="10" t="s">
        <v>454</v>
      </c>
      <c r="C302" s="119"/>
      <c r="D302" s="120"/>
      <c r="E302" s="120"/>
      <c r="F302" s="120"/>
      <c r="G302" s="120"/>
      <c r="H302" s="120"/>
      <c r="I302" s="121"/>
    </row>
    <row r="303" spans="1:9" ht="14.25" customHeight="1">
      <c r="A303" s="10" t="s">
        <v>135</v>
      </c>
      <c r="B303" s="10" t="s">
        <v>443</v>
      </c>
      <c r="C303" s="119"/>
      <c r="D303" s="120"/>
      <c r="E303" s="120"/>
      <c r="F303" s="120"/>
      <c r="G303" s="120"/>
      <c r="H303" s="120"/>
      <c r="I303" s="121"/>
    </row>
    <row r="304" spans="1:9" ht="14.25" customHeight="1">
      <c r="A304" s="10" t="s">
        <v>136</v>
      </c>
      <c r="B304" s="10" t="s">
        <v>461</v>
      </c>
      <c r="C304" s="119"/>
      <c r="D304" s="120"/>
      <c r="E304" s="120"/>
      <c r="F304" s="120"/>
      <c r="G304" s="120"/>
      <c r="H304" s="120"/>
      <c r="I304" s="121"/>
    </row>
    <row r="305" spans="1:9" ht="14.25" customHeight="1">
      <c r="A305" s="10" t="s">
        <v>137</v>
      </c>
      <c r="B305" s="10" t="s">
        <v>454</v>
      </c>
      <c r="C305" s="119"/>
      <c r="D305" s="120"/>
      <c r="E305" s="120"/>
      <c r="F305" s="120"/>
      <c r="G305" s="120"/>
      <c r="H305" s="120"/>
      <c r="I305" s="121"/>
    </row>
    <row r="306" spans="1:9" ht="14.25" customHeight="1">
      <c r="A306" s="10" t="s">
        <v>138</v>
      </c>
      <c r="B306" s="10" t="s">
        <v>459</v>
      </c>
      <c r="C306" s="119"/>
      <c r="D306" s="120"/>
      <c r="E306" s="120"/>
      <c r="F306" s="120"/>
      <c r="G306" s="120"/>
      <c r="H306" s="120"/>
      <c r="I306" s="121"/>
    </row>
    <row r="307" spans="1:9" ht="14.25" customHeight="1">
      <c r="A307" s="10" t="s">
        <v>139</v>
      </c>
      <c r="B307" s="10" t="s">
        <v>459</v>
      </c>
      <c r="C307" s="119"/>
      <c r="D307" s="120"/>
      <c r="E307" s="120"/>
      <c r="F307" s="120"/>
      <c r="G307" s="120"/>
      <c r="H307" s="120"/>
      <c r="I307" s="121"/>
    </row>
    <row r="308" spans="1:9" ht="14.25" customHeight="1">
      <c r="A308" s="10" t="s">
        <v>140</v>
      </c>
      <c r="B308" s="10" t="s">
        <v>443</v>
      </c>
      <c r="C308" s="119"/>
      <c r="D308" s="120"/>
      <c r="E308" s="120"/>
      <c r="F308" s="120"/>
      <c r="G308" s="120"/>
      <c r="H308" s="120"/>
      <c r="I308" s="121"/>
    </row>
    <row r="309" spans="1:9" ht="14.25" customHeight="1">
      <c r="A309" s="10" t="s">
        <v>141</v>
      </c>
      <c r="B309" s="10" t="s">
        <v>461</v>
      </c>
      <c r="C309" s="119"/>
      <c r="D309" s="120"/>
      <c r="E309" s="120"/>
      <c r="F309" s="120"/>
      <c r="G309" s="120"/>
      <c r="H309" s="120"/>
      <c r="I309" s="121"/>
    </row>
    <row r="310" spans="1:9" ht="14.25" customHeight="1">
      <c r="A310" s="10" t="s">
        <v>142</v>
      </c>
      <c r="B310" s="10" t="s">
        <v>454</v>
      </c>
      <c r="C310" s="119"/>
      <c r="D310" s="120"/>
      <c r="E310" s="120"/>
      <c r="F310" s="120"/>
      <c r="G310" s="120"/>
      <c r="H310" s="120"/>
      <c r="I310" s="121"/>
    </row>
    <row r="311" spans="1:9" ht="14.25" customHeight="1">
      <c r="A311" s="10" t="s">
        <v>143</v>
      </c>
      <c r="B311" s="10" t="s">
        <v>456</v>
      </c>
      <c r="C311" s="119"/>
      <c r="D311" s="120"/>
      <c r="E311" s="120"/>
      <c r="F311" s="120"/>
      <c r="G311" s="120"/>
      <c r="H311" s="120"/>
      <c r="I311" s="121"/>
    </row>
    <row r="312" spans="1:9" ht="14.25" customHeight="1">
      <c r="A312" s="10" t="s">
        <v>144</v>
      </c>
      <c r="B312" s="10" t="s">
        <v>449</v>
      </c>
      <c r="C312" s="119"/>
      <c r="D312" s="120"/>
      <c r="E312" s="120"/>
      <c r="F312" s="120"/>
      <c r="G312" s="120"/>
      <c r="H312" s="120"/>
      <c r="I312" s="121"/>
    </row>
    <row r="313" spans="1:9" ht="14.25" customHeight="1">
      <c r="A313" s="10" t="s">
        <v>145</v>
      </c>
      <c r="B313" s="10" t="s">
        <v>443</v>
      </c>
      <c r="C313" s="119"/>
      <c r="D313" s="120"/>
      <c r="E313" s="120"/>
      <c r="F313" s="120"/>
      <c r="G313" s="120"/>
      <c r="H313" s="120"/>
      <c r="I313" s="121"/>
    </row>
    <row r="314" spans="1:9" ht="14.25" customHeight="1">
      <c r="A314" s="10" t="s">
        <v>146</v>
      </c>
      <c r="B314" s="10" t="s">
        <v>449</v>
      </c>
      <c r="C314" s="119"/>
      <c r="D314" s="120"/>
      <c r="E314" s="120"/>
      <c r="F314" s="120"/>
      <c r="G314" s="120"/>
      <c r="H314" s="120"/>
      <c r="I314" s="121"/>
    </row>
    <row r="315" spans="1:9" ht="14.25" customHeight="1">
      <c r="A315" s="10" t="s">
        <v>147</v>
      </c>
      <c r="B315" s="10" t="s">
        <v>449</v>
      </c>
      <c r="C315" s="119"/>
      <c r="D315" s="120"/>
      <c r="E315" s="120"/>
      <c r="F315" s="120"/>
      <c r="G315" s="120"/>
      <c r="H315" s="120"/>
      <c r="I315" s="121"/>
    </row>
    <row r="316" spans="1:9" ht="14.25" customHeight="1">
      <c r="A316" s="10" t="s">
        <v>148</v>
      </c>
      <c r="B316" s="10" t="s">
        <v>456</v>
      </c>
      <c r="C316" s="119"/>
      <c r="D316" s="120"/>
      <c r="E316" s="120"/>
      <c r="F316" s="120"/>
      <c r="G316" s="120"/>
      <c r="H316" s="120"/>
      <c r="I316" s="121"/>
    </row>
    <row r="317" spans="1:9" ht="14.25" customHeight="1">
      <c r="A317" s="10" t="s">
        <v>149</v>
      </c>
      <c r="B317" s="10" t="s">
        <v>461</v>
      </c>
      <c r="C317" s="119"/>
      <c r="D317" s="120"/>
      <c r="E317" s="120"/>
      <c r="F317" s="120"/>
      <c r="G317" s="120"/>
      <c r="H317" s="120"/>
      <c r="I317" s="121"/>
    </row>
    <row r="318" spans="1:9" ht="14.25" customHeight="1">
      <c r="A318" s="10" t="s">
        <v>150</v>
      </c>
      <c r="B318" s="10" t="s">
        <v>443</v>
      </c>
      <c r="C318" s="119"/>
      <c r="D318" s="120"/>
      <c r="E318" s="120"/>
      <c r="F318" s="120"/>
      <c r="G318" s="120"/>
      <c r="H318" s="120"/>
      <c r="I318" s="121"/>
    </row>
    <row r="319" spans="1:9" ht="14.25" customHeight="1">
      <c r="A319" s="10" t="s">
        <v>151</v>
      </c>
      <c r="B319" s="10" t="s">
        <v>459</v>
      </c>
      <c r="C319" s="119"/>
      <c r="D319" s="120"/>
      <c r="E319" s="120"/>
      <c r="F319" s="120"/>
      <c r="G319" s="120"/>
      <c r="H319" s="120"/>
      <c r="I319" s="121"/>
    </row>
    <row r="320" spans="1:9" ht="14.25" customHeight="1">
      <c r="A320" s="10" t="s">
        <v>152</v>
      </c>
      <c r="B320" s="10" t="s">
        <v>461</v>
      </c>
      <c r="C320" s="119"/>
      <c r="D320" s="120"/>
      <c r="E320" s="120"/>
      <c r="F320" s="120"/>
      <c r="G320" s="120"/>
      <c r="H320" s="120"/>
      <c r="I320" s="121"/>
    </row>
    <row r="321" spans="1:9" ht="14.25" customHeight="1">
      <c r="A321" s="10" t="s">
        <v>153</v>
      </c>
      <c r="B321" s="10" t="s">
        <v>443</v>
      </c>
      <c r="C321" s="119"/>
      <c r="D321" s="120"/>
      <c r="E321" s="120"/>
      <c r="F321" s="120"/>
      <c r="G321" s="120"/>
      <c r="H321" s="120"/>
      <c r="I321" s="121"/>
    </row>
    <row r="322" spans="1:9" ht="14.25" customHeight="1">
      <c r="A322" s="10" t="s">
        <v>154</v>
      </c>
      <c r="B322" s="10" t="s">
        <v>461</v>
      </c>
      <c r="C322" s="119"/>
      <c r="D322" s="120"/>
      <c r="E322" s="120"/>
      <c r="F322" s="120"/>
      <c r="G322" s="120"/>
      <c r="H322" s="120"/>
      <c r="I322" s="121"/>
    </row>
    <row r="323" spans="1:9" ht="14.25" customHeight="1">
      <c r="A323" s="10" t="s">
        <v>155</v>
      </c>
      <c r="B323" s="10" t="s">
        <v>443</v>
      </c>
      <c r="C323" s="119"/>
      <c r="D323" s="120"/>
      <c r="E323" s="120"/>
      <c r="F323" s="120"/>
      <c r="G323" s="120"/>
      <c r="H323" s="120"/>
      <c r="I323" s="121"/>
    </row>
    <row r="324" spans="1:9" ht="14.25" customHeight="1">
      <c r="A324" s="10" t="s">
        <v>156</v>
      </c>
      <c r="B324" s="10" t="s">
        <v>456</v>
      </c>
      <c r="C324" s="119"/>
      <c r="D324" s="120"/>
      <c r="E324" s="120"/>
      <c r="F324" s="120"/>
      <c r="G324" s="120"/>
      <c r="H324" s="120"/>
      <c r="I324" s="121"/>
    </row>
    <row r="325" spans="1:9" ht="14.25" customHeight="1">
      <c r="A325" s="10" t="s">
        <v>157</v>
      </c>
      <c r="B325" s="10" t="s">
        <v>449</v>
      </c>
      <c r="C325" s="119"/>
      <c r="D325" s="120"/>
      <c r="E325" s="120"/>
      <c r="F325" s="120"/>
      <c r="G325" s="120"/>
      <c r="H325" s="120"/>
      <c r="I325" s="121"/>
    </row>
    <row r="326" spans="1:9" ht="14.25" customHeight="1">
      <c r="A326" s="10" t="s">
        <v>158</v>
      </c>
      <c r="B326" s="10" t="s">
        <v>461</v>
      </c>
      <c r="C326" s="119"/>
      <c r="D326" s="120"/>
      <c r="E326" s="120"/>
      <c r="F326" s="120"/>
      <c r="G326" s="120"/>
      <c r="H326" s="120"/>
      <c r="I326" s="121"/>
    </row>
    <row r="327" spans="1:9" ht="14.25" customHeight="1">
      <c r="A327" s="10" t="s">
        <v>159</v>
      </c>
      <c r="B327" s="10" t="s">
        <v>454</v>
      </c>
      <c r="C327" s="119"/>
      <c r="D327" s="120"/>
      <c r="E327" s="120"/>
      <c r="F327" s="120"/>
      <c r="G327" s="120"/>
      <c r="H327" s="120"/>
      <c r="I327" s="121"/>
    </row>
    <row r="328" spans="1:9" ht="14.25" customHeight="1">
      <c r="A328" s="10" t="s">
        <v>160</v>
      </c>
      <c r="B328" s="10" t="s">
        <v>443</v>
      </c>
      <c r="C328" s="119"/>
      <c r="D328" s="120"/>
      <c r="E328" s="120"/>
      <c r="F328" s="120"/>
      <c r="G328" s="120"/>
      <c r="H328" s="120"/>
      <c r="I328" s="121"/>
    </row>
    <row r="329" spans="1:9" ht="14.25" customHeight="1">
      <c r="A329" s="10" t="s">
        <v>161</v>
      </c>
      <c r="B329" s="10" t="s">
        <v>454</v>
      </c>
      <c r="C329" s="119"/>
      <c r="D329" s="120"/>
      <c r="E329" s="120"/>
      <c r="F329" s="120"/>
      <c r="G329" s="120"/>
      <c r="H329" s="120"/>
      <c r="I329" s="121"/>
    </row>
    <row r="330" spans="1:9" ht="14.25" customHeight="1">
      <c r="A330" s="10" t="s">
        <v>162</v>
      </c>
      <c r="B330" s="10" t="s">
        <v>449</v>
      </c>
      <c r="C330" s="119"/>
      <c r="D330" s="120"/>
      <c r="E330" s="120"/>
      <c r="F330" s="120"/>
      <c r="G330" s="120"/>
      <c r="H330" s="120"/>
      <c r="I330" s="121"/>
    </row>
    <row r="331" spans="1:9" ht="14.25" customHeight="1">
      <c r="A331" s="10" t="s">
        <v>163</v>
      </c>
      <c r="B331" s="10" t="s">
        <v>443</v>
      </c>
      <c r="C331" s="119"/>
      <c r="D331" s="120"/>
      <c r="E331" s="120"/>
      <c r="F331" s="120"/>
      <c r="G331" s="120"/>
      <c r="H331" s="120"/>
      <c r="I331" s="121"/>
    </row>
    <row r="332" spans="1:9" ht="14.25" customHeight="1">
      <c r="A332" s="10" t="s">
        <v>164</v>
      </c>
      <c r="B332" s="10" t="s">
        <v>443</v>
      </c>
      <c r="C332" s="119"/>
      <c r="D332" s="120"/>
      <c r="E332" s="120"/>
      <c r="F332" s="120"/>
      <c r="G332" s="120"/>
      <c r="H332" s="120"/>
      <c r="I332" s="121"/>
    </row>
    <row r="333" spans="1:9" ht="14.25" customHeight="1">
      <c r="A333" s="10" t="s">
        <v>165</v>
      </c>
      <c r="B333" s="10" t="s">
        <v>461</v>
      </c>
      <c r="C333" s="119"/>
      <c r="D333" s="120"/>
      <c r="E333" s="120"/>
      <c r="F333" s="120"/>
      <c r="G333" s="120"/>
      <c r="H333" s="120"/>
      <c r="I333" s="121"/>
    </row>
    <row r="334" spans="1:9" ht="14.25" customHeight="1">
      <c r="A334" s="10" t="s">
        <v>166</v>
      </c>
      <c r="B334" s="10" t="s">
        <v>461</v>
      </c>
      <c r="C334" s="119"/>
      <c r="D334" s="120"/>
      <c r="E334" s="120"/>
      <c r="F334" s="120"/>
      <c r="G334" s="120"/>
      <c r="H334" s="120"/>
      <c r="I334" s="121"/>
    </row>
    <row r="335" spans="1:9" ht="14.25" customHeight="1">
      <c r="A335" s="10" t="s">
        <v>167</v>
      </c>
      <c r="B335" s="10" t="s">
        <v>449</v>
      </c>
      <c r="C335" s="119"/>
      <c r="D335" s="120"/>
      <c r="E335" s="120"/>
      <c r="F335" s="120"/>
      <c r="G335" s="120"/>
      <c r="H335" s="120"/>
      <c r="I335" s="121"/>
    </row>
    <row r="336" spans="1:9" ht="14.25" customHeight="1">
      <c r="A336" s="10" t="s">
        <v>168</v>
      </c>
      <c r="B336" s="10" t="s">
        <v>461</v>
      </c>
      <c r="C336" s="119"/>
      <c r="D336" s="120"/>
      <c r="E336" s="120"/>
      <c r="F336" s="120"/>
      <c r="G336" s="120"/>
      <c r="H336" s="120"/>
      <c r="I336" s="121"/>
    </row>
    <row r="337" spans="1:9" ht="14.25" customHeight="1">
      <c r="A337" s="10" t="s">
        <v>169</v>
      </c>
      <c r="B337" s="10" t="s">
        <v>461</v>
      </c>
      <c r="C337" s="119"/>
      <c r="D337" s="120"/>
      <c r="E337" s="120"/>
      <c r="F337" s="120"/>
      <c r="G337" s="120"/>
      <c r="H337" s="120"/>
      <c r="I337" s="121"/>
    </row>
    <row r="338" spans="1:9" ht="14.25" customHeight="1">
      <c r="A338" s="10" t="s">
        <v>170</v>
      </c>
      <c r="B338" s="10" t="s">
        <v>454</v>
      </c>
      <c r="C338" s="119"/>
      <c r="D338" s="120"/>
      <c r="E338" s="120"/>
      <c r="F338" s="120"/>
      <c r="G338" s="120"/>
      <c r="H338" s="120"/>
      <c r="I338" s="121"/>
    </row>
    <row r="339" spans="1:9" ht="14.25" customHeight="1">
      <c r="A339" s="10" t="s">
        <v>171</v>
      </c>
      <c r="B339" s="10" t="s">
        <v>456</v>
      </c>
      <c r="C339" s="119"/>
      <c r="D339" s="120"/>
      <c r="E339" s="120"/>
      <c r="F339" s="120"/>
      <c r="G339" s="120"/>
      <c r="H339" s="120"/>
      <c r="I339" s="121"/>
    </row>
    <row r="340" spans="1:9" ht="14.25" customHeight="1">
      <c r="A340" s="10" t="s">
        <v>172</v>
      </c>
      <c r="B340" s="10" t="s">
        <v>456</v>
      </c>
      <c r="C340" s="119"/>
      <c r="D340" s="120"/>
      <c r="E340" s="120"/>
      <c r="F340" s="120"/>
      <c r="G340" s="120"/>
      <c r="H340" s="120"/>
      <c r="I340" s="121"/>
    </row>
    <row r="341" spans="1:9" ht="14.25" customHeight="1">
      <c r="A341" s="10" t="s">
        <v>173</v>
      </c>
      <c r="B341" s="10" t="s">
        <v>456</v>
      </c>
      <c r="C341" s="119"/>
      <c r="D341" s="120"/>
      <c r="E341" s="120"/>
      <c r="F341" s="120"/>
      <c r="G341" s="120"/>
      <c r="H341" s="120"/>
      <c r="I341" s="121"/>
    </row>
    <row r="342" spans="1:9" ht="14.25" customHeight="1">
      <c r="A342" s="10" t="s">
        <v>174</v>
      </c>
      <c r="B342" s="10" t="s">
        <v>456</v>
      </c>
      <c r="C342" s="119"/>
      <c r="D342" s="120"/>
      <c r="E342" s="120"/>
      <c r="F342" s="120"/>
      <c r="G342" s="120"/>
      <c r="H342" s="120"/>
      <c r="I342" s="121"/>
    </row>
    <row r="343" spans="1:9" ht="14.25" customHeight="1">
      <c r="A343" s="10" t="s">
        <v>175</v>
      </c>
      <c r="B343" s="10" t="s">
        <v>454</v>
      </c>
      <c r="C343" s="119"/>
      <c r="D343" s="120"/>
      <c r="E343" s="120"/>
      <c r="F343" s="120"/>
      <c r="G343" s="120"/>
      <c r="H343" s="120"/>
      <c r="I343" s="121"/>
    </row>
    <row r="344" spans="1:9" ht="14.25" customHeight="1">
      <c r="A344" s="10" t="s">
        <v>176</v>
      </c>
      <c r="B344" s="10" t="s">
        <v>449</v>
      </c>
      <c r="C344" s="119"/>
      <c r="D344" s="120"/>
      <c r="E344" s="120"/>
      <c r="F344" s="120"/>
      <c r="G344" s="120"/>
      <c r="H344" s="120"/>
      <c r="I344" s="121"/>
    </row>
    <row r="345" spans="1:9" ht="14.25" customHeight="1">
      <c r="A345" s="10" t="s">
        <v>177</v>
      </c>
      <c r="B345" s="10" t="s">
        <v>443</v>
      </c>
      <c r="C345" s="119"/>
      <c r="D345" s="120"/>
      <c r="E345" s="120"/>
      <c r="F345" s="120"/>
      <c r="G345" s="120"/>
      <c r="H345" s="120"/>
      <c r="I345" s="121"/>
    </row>
    <row r="346" spans="1:9" ht="14.25" customHeight="1">
      <c r="A346" s="10" t="s">
        <v>178</v>
      </c>
      <c r="B346" s="10" t="s">
        <v>454</v>
      </c>
      <c r="C346" s="119"/>
      <c r="D346" s="120"/>
      <c r="E346" s="120"/>
      <c r="F346" s="120"/>
      <c r="G346" s="120"/>
      <c r="H346" s="120"/>
      <c r="I346" s="121"/>
    </row>
    <row r="347" spans="1:9" ht="14.25" customHeight="1">
      <c r="A347" s="10" t="s">
        <v>179</v>
      </c>
      <c r="B347" s="10" t="s">
        <v>454</v>
      </c>
      <c r="C347" s="119"/>
      <c r="D347" s="120"/>
      <c r="E347" s="120"/>
      <c r="F347" s="120"/>
      <c r="G347" s="120"/>
      <c r="H347" s="120"/>
      <c r="I347" s="121"/>
    </row>
    <row r="348" spans="1:9" ht="14.25" customHeight="1">
      <c r="A348" s="10" t="s">
        <v>180</v>
      </c>
      <c r="B348" s="10" t="s">
        <v>443</v>
      </c>
      <c r="C348" s="119"/>
      <c r="D348" s="120"/>
      <c r="E348" s="120"/>
      <c r="F348" s="120"/>
      <c r="G348" s="120"/>
      <c r="H348" s="120"/>
      <c r="I348" s="121"/>
    </row>
    <row r="349" spans="1:9" ht="14.25" customHeight="1">
      <c r="A349" s="10" t="s">
        <v>181</v>
      </c>
      <c r="B349" s="10" t="s">
        <v>454</v>
      </c>
      <c r="C349" s="119"/>
      <c r="D349" s="120"/>
      <c r="E349" s="120"/>
      <c r="F349" s="120"/>
      <c r="G349" s="120"/>
      <c r="H349" s="120"/>
      <c r="I349" s="121"/>
    </row>
    <row r="350" spans="1:9" ht="14.25" customHeight="1">
      <c r="A350" s="10" t="s">
        <v>182</v>
      </c>
      <c r="B350" s="10" t="s">
        <v>459</v>
      </c>
      <c r="C350" s="119"/>
      <c r="D350" s="120"/>
      <c r="E350" s="120"/>
      <c r="F350" s="120"/>
      <c r="G350" s="120"/>
      <c r="H350" s="120"/>
      <c r="I350" s="121"/>
    </row>
    <row r="351" spans="1:9" ht="14.25" customHeight="1">
      <c r="A351" s="10" t="s">
        <v>183</v>
      </c>
      <c r="B351" s="10" t="s">
        <v>443</v>
      </c>
      <c r="C351" s="119"/>
      <c r="D351" s="120"/>
      <c r="E351" s="120"/>
      <c r="F351" s="120"/>
      <c r="G351" s="120"/>
      <c r="H351" s="120"/>
      <c r="I351" s="121"/>
    </row>
    <row r="352" spans="1:9" ht="14.25" customHeight="1">
      <c r="A352" s="10" t="s">
        <v>184</v>
      </c>
      <c r="B352" s="10" t="s">
        <v>454</v>
      </c>
      <c r="C352" s="119"/>
      <c r="D352" s="120"/>
      <c r="E352" s="120"/>
      <c r="F352" s="120"/>
      <c r="G352" s="120"/>
      <c r="H352" s="120"/>
      <c r="I352" s="121"/>
    </row>
    <row r="353" spans="1:9" ht="14.25" customHeight="1">
      <c r="A353" s="10" t="s">
        <v>185</v>
      </c>
      <c r="B353" s="10" t="s">
        <v>443</v>
      </c>
      <c r="C353" s="119"/>
      <c r="D353" s="120"/>
      <c r="E353" s="120"/>
      <c r="F353" s="120"/>
      <c r="G353" s="120"/>
      <c r="H353" s="120"/>
      <c r="I353" s="121"/>
    </row>
    <row r="354" spans="1:9" ht="14.25" customHeight="1">
      <c r="A354" s="10" t="s">
        <v>186</v>
      </c>
      <c r="B354" s="10" t="s">
        <v>456</v>
      </c>
      <c r="C354" s="119"/>
      <c r="D354" s="120"/>
      <c r="E354" s="120"/>
      <c r="F354" s="120"/>
      <c r="G354" s="120"/>
      <c r="H354" s="120"/>
      <c r="I354" s="121"/>
    </row>
    <row r="355" spans="1:9" ht="14.25" customHeight="1">
      <c r="A355" s="10" t="s">
        <v>187</v>
      </c>
      <c r="B355" s="10" t="s">
        <v>456</v>
      </c>
      <c r="C355" s="119"/>
      <c r="D355" s="120"/>
      <c r="E355" s="120"/>
      <c r="F355" s="120"/>
      <c r="G355" s="120"/>
      <c r="H355" s="120"/>
      <c r="I355" s="121"/>
    </row>
    <row r="356" spans="1:9" ht="14.25" customHeight="1">
      <c r="A356" s="10" t="s">
        <v>188</v>
      </c>
      <c r="B356" s="10" t="s">
        <v>461</v>
      </c>
      <c r="C356" s="119"/>
      <c r="D356" s="120"/>
      <c r="E356" s="120"/>
      <c r="F356" s="120"/>
      <c r="G356" s="120"/>
      <c r="H356" s="120"/>
      <c r="I356" s="121"/>
    </row>
    <row r="357" spans="1:9" ht="14.25" customHeight="1">
      <c r="A357" s="10" t="s">
        <v>189</v>
      </c>
      <c r="B357" s="10" t="s">
        <v>443</v>
      </c>
      <c r="C357" s="119"/>
      <c r="D357" s="120"/>
      <c r="E357" s="120"/>
      <c r="F357" s="120"/>
      <c r="G357" s="120"/>
      <c r="H357" s="120"/>
      <c r="I357" s="121"/>
    </row>
    <row r="358" spans="1:9" ht="14.25" customHeight="1">
      <c r="A358" s="10" t="s">
        <v>190</v>
      </c>
      <c r="B358" s="10" t="s">
        <v>459</v>
      </c>
      <c r="C358" s="119"/>
      <c r="D358" s="120"/>
      <c r="E358" s="120"/>
      <c r="F358" s="120"/>
      <c r="G358" s="120"/>
      <c r="H358" s="120"/>
      <c r="I358" s="121"/>
    </row>
    <row r="359" spans="1:9" ht="14.25" customHeight="1">
      <c r="A359" s="10" t="s">
        <v>191</v>
      </c>
      <c r="B359" s="10" t="s">
        <v>449</v>
      </c>
      <c r="C359" s="119"/>
      <c r="D359" s="120"/>
      <c r="E359" s="120"/>
      <c r="F359" s="120"/>
      <c r="G359" s="120"/>
      <c r="H359" s="120"/>
      <c r="I359" s="121"/>
    </row>
    <row r="360" spans="1:9" ht="14.25" customHeight="1">
      <c r="A360" s="10" t="s">
        <v>192</v>
      </c>
      <c r="B360" s="10" t="s">
        <v>459</v>
      </c>
      <c r="C360" s="119"/>
      <c r="D360" s="120"/>
      <c r="E360" s="120"/>
      <c r="F360" s="120"/>
      <c r="G360" s="120"/>
      <c r="H360" s="120"/>
      <c r="I360" s="121"/>
    </row>
    <row r="361" spans="1:9" ht="14.25" customHeight="1">
      <c r="A361" s="10" t="s">
        <v>33</v>
      </c>
      <c r="B361" s="10" t="s">
        <v>454</v>
      </c>
      <c r="C361" s="119"/>
      <c r="D361" s="120"/>
      <c r="E361" s="120"/>
      <c r="F361" s="120"/>
      <c r="G361" s="120"/>
      <c r="H361" s="120"/>
      <c r="I361" s="121"/>
    </row>
    <row r="362" spans="1:9" ht="14.25" customHeight="1">
      <c r="A362" s="10" t="s">
        <v>34</v>
      </c>
      <c r="B362" s="10" t="s">
        <v>459</v>
      </c>
      <c r="C362" s="119"/>
      <c r="D362" s="120"/>
      <c r="E362" s="120"/>
      <c r="F362" s="120"/>
      <c r="G362" s="120"/>
      <c r="H362" s="120"/>
      <c r="I362" s="121"/>
    </row>
    <row r="363" spans="1:9" ht="14.25" customHeight="1">
      <c r="A363" s="10" t="s">
        <v>35</v>
      </c>
      <c r="B363" s="10" t="s">
        <v>456</v>
      </c>
      <c r="C363" s="119"/>
      <c r="D363" s="120"/>
      <c r="E363" s="120"/>
      <c r="F363" s="120"/>
      <c r="G363" s="120"/>
      <c r="H363" s="120"/>
      <c r="I363" s="121"/>
    </row>
    <row r="364" spans="1:9" ht="14.25" customHeight="1">
      <c r="A364" s="10" t="s">
        <v>36</v>
      </c>
      <c r="B364" s="10" t="s">
        <v>456</v>
      </c>
      <c r="C364" s="119"/>
      <c r="D364" s="120"/>
      <c r="E364" s="120"/>
      <c r="F364" s="120"/>
      <c r="G364" s="120"/>
      <c r="H364" s="120"/>
      <c r="I364" s="121"/>
    </row>
    <row r="365" spans="1:9" ht="14.25" customHeight="1">
      <c r="A365" s="10" t="s">
        <v>37</v>
      </c>
      <c r="B365" s="10" t="s">
        <v>449</v>
      </c>
      <c r="C365" s="119"/>
      <c r="D365" s="120"/>
      <c r="E365" s="120"/>
      <c r="F365" s="120"/>
      <c r="G365" s="120"/>
      <c r="H365" s="120"/>
      <c r="I365" s="121"/>
    </row>
    <row r="366" spans="1:9" ht="14.25" customHeight="1">
      <c r="A366" s="10" t="s">
        <v>38</v>
      </c>
      <c r="B366" s="10" t="s">
        <v>443</v>
      </c>
      <c r="C366" s="119"/>
      <c r="D366" s="120"/>
      <c r="E366" s="120"/>
      <c r="F366" s="120"/>
      <c r="G366" s="120"/>
      <c r="H366" s="120"/>
      <c r="I366" s="121"/>
    </row>
    <row r="367" spans="1:9" ht="14.25" customHeight="1">
      <c r="A367" s="10" t="s">
        <v>39</v>
      </c>
      <c r="B367" s="10" t="s">
        <v>456</v>
      </c>
      <c r="C367" s="119"/>
      <c r="D367" s="120"/>
      <c r="E367" s="120"/>
      <c r="F367" s="120"/>
      <c r="G367" s="120"/>
      <c r="H367" s="120"/>
      <c r="I367" s="121"/>
    </row>
    <row r="368" spans="1:9" ht="14.25" customHeight="1">
      <c r="A368" s="10" t="s">
        <v>40</v>
      </c>
      <c r="B368" s="10" t="s">
        <v>461</v>
      </c>
      <c r="C368" s="119"/>
      <c r="D368" s="120"/>
      <c r="E368" s="120"/>
      <c r="F368" s="120"/>
      <c r="G368" s="120"/>
      <c r="H368" s="120"/>
      <c r="I368" s="121"/>
    </row>
    <row r="369" spans="1:9" ht="14.25" customHeight="1">
      <c r="A369" s="10" t="s">
        <v>41</v>
      </c>
      <c r="B369" s="10" t="s">
        <v>443</v>
      </c>
      <c r="C369" s="119"/>
      <c r="D369" s="120"/>
      <c r="E369" s="120"/>
      <c r="F369" s="120"/>
      <c r="G369" s="120"/>
      <c r="H369" s="120"/>
      <c r="I369" s="121"/>
    </row>
    <row r="370" spans="1:9" ht="14.25" customHeight="1">
      <c r="A370" s="10" t="s">
        <v>42</v>
      </c>
      <c r="B370" s="10" t="s">
        <v>461</v>
      </c>
      <c r="C370" s="119"/>
      <c r="D370" s="120"/>
      <c r="E370" s="120"/>
      <c r="F370" s="120"/>
      <c r="G370" s="120"/>
      <c r="H370" s="120"/>
      <c r="I370" s="121"/>
    </row>
    <row r="371" spans="1:9" ht="14.25" customHeight="1">
      <c r="A371" s="10" t="s">
        <v>43</v>
      </c>
      <c r="B371" s="10" t="s">
        <v>456</v>
      </c>
      <c r="C371" s="119"/>
      <c r="D371" s="120"/>
      <c r="E371" s="120"/>
      <c r="F371" s="120"/>
      <c r="G371" s="120"/>
      <c r="H371" s="120"/>
      <c r="I371" s="121"/>
    </row>
    <row r="372" spans="1:9" ht="14.25" customHeight="1">
      <c r="A372" s="10" t="s">
        <v>44</v>
      </c>
      <c r="B372" s="10" t="s">
        <v>443</v>
      </c>
      <c r="C372" s="119"/>
      <c r="D372" s="120"/>
      <c r="E372" s="120"/>
      <c r="F372" s="120"/>
      <c r="G372" s="120"/>
      <c r="H372" s="120"/>
      <c r="I372" s="121"/>
    </row>
    <row r="373" spans="1:9" ht="14.25" customHeight="1">
      <c r="A373" s="10" t="s">
        <v>45</v>
      </c>
      <c r="B373" s="10" t="s">
        <v>443</v>
      </c>
      <c r="C373" s="119"/>
      <c r="D373" s="120"/>
      <c r="E373" s="120"/>
      <c r="F373" s="120"/>
      <c r="G373" s="120"/>
      <c r="H373" s="120"/>
      <c r="I373" s="121"/>
    </row>
    <row r="374" spans="1:9" ht="14.25" customHeight="1">
      <c r="A374" s="10" t="s">
        <v>46</v>
      </c>
      <c r="B374" s="10" t="s">
        <v>443</v>
      </c>
      <c r="C374" s="119"/>
      <c r="D374" s="120"/>
      <c r="E374" s="120"/>
      <c r="F374" s="120"/>
      <c r="G374" s="120"/>
      <c r="H374" s="120"/>
      <c r="I374" s="121"/>
    </row>
    <row r="375" spans="1:9" ht="14.25" customHeight="1">
      <c r="A375" s="10" t="s">
        <v>47</v>
      </c>
      <c r="B375" s="10" t="s">
        <v>443</v>
      </c>
      <c r="C375" s="119"/>
      <c r="D375" s="120"/>
      <c r="E375" s="120"/>
      <c r="F375" s="120"/>
      <c r="G375" s="120"/>
      <c r="H375" s="120"/>
      <c r="I375" s="121"/>
    </row>
    <row r="376" spans="1:9" ht="14.25" customHeight="1">
      <c r="A376" s="10" t="s">
        <v>48</v>
      </c>
      <c r="B376" s="10" t="s">
        <v>461</v>
      </c>
      <c r="C376" s="119"/>
      <c r="D376" s="120"/>
      <c r="E376" s="120"/>
      <c r="F376" s="120"/>
      <c r="G376" s="120"/>
      <c r="H376" s="120"/>
      <c r="I376" s="121"/>
    </row>
    <row r="377" spans="1:9" ht="14.25" customHeight="1">
      <c r="A377" s="10" t="s">
        <v>49</v>
      </c>
      <c r="B377" s="10" t="s">
        <v>443</v>
      </c>
      <c r="C377" s="119"/>
      <c r="D377" s="120"/>
      <c r="E377" s="120"/>
      <c r="F377" s="120"/>
      <c r="G377" s="120"/>
      <c r="H377" s="120"/>
      <c r="I377" s="121"/>
    </row>
    <row r="378" spans="1:9" ht="14.25" customHeight="1">
      <c r="A378" s="10" t="s">
        <v>50</v>
      </c>
      <c r="B378" s="10" t="s">
        <v>461</v>
      </c>
      <c r="C378" s="119"/>
      <c r="D378" s="120"/>
      <c r="E378" s="120"/>
      <c r="F378" s="120"/>
      <c r="G378" s="120"/>
      <c r="H378" s="120"/>
      <c r="I378" s="121"/>
    </row>
    <row r="379" spans="1:9" ht="14.25" customHeight="1">
      <c r="A379" s="10" t="s">
        <v>51</v>
      </c>
      <c r="B379" s="10" t="s">
        <v>461</v>
      </c>
      <c r="C379" s="119"/>
      <c r="D379" s="120"/>
      <c r="E379" s="120"/>
      <c r="F379" s="120"/>
      <c r="G379" s="120"/>
      <c r="H379" s="120"/>
      <c r="I379" s="121"/>
    </row>
    <row r="380" spans="1:9" ht="14.25" customHeight="1">
      <c r="A380" s="10" t="s">
        <v>52</v>
      </c>
      <c r="B380" s="10" t="s">
        <v>461</v>
      </c>
      <c r="C380" s="119"/>
      <c r="D380" s="120"/>
      <c r="E380" s="120"/>
      <c r="F380" s="120"/>
      <c r="G380" s="120"/>
      <c r="H380" s="120"/>
      <c r="I380" s="121"/>
    </row>
    <row r="381" spans="1:9" ht="14.25" customHeight="1">
      <c r="A381" s="10" t="s">
        <v>53</v>
      </c>
      <c r="B381" s="10" t="s">
        <v>443</v>
      </c>
      <c r="C381" s="119"/>
      <c r="D381" s="120"/>
      <c r="E381" s="120"/>
      <c r="F381" s="120"/>
      <c r="G381" s="120"/>
      <c r="H381" s="120"/>
      <c r="I381" s="121"/>
    </row>
    <row r="382" spans="1:9" ht="14.25" customHeight="1">
      <c r="A382" s="10" t="s">
        <v>54</v>
      </c>
      <c r="B382" s="10" t="s">
        <v>461</v>
      </c>
      <c r="C382" s="119"/>
      <c r="D382" s="120"/>
      <c r="E382" s="120"/>
      <c r="F382" s="120"/>
      <c r="G382" s="120"/>
      <c r="H382" s="120"/>
      <c r="I382" s="121"/>
    </row>
    <row r="383" spans="1:9" ht="14.25" customHeight="1">
      <c r="A383" s="10" t="s">
        <v>55</v>
      </c>
      <c r="B383" s="10" t="s">
        <v>456</v>
      </c>
      <c r="C383" s="119"/>
      <c r="D383" s="120"/>
      <c r="E383" s="120"/>
      <c r="F383" s="120"/>
      <c r="G383" s="120"/>
      <c r="H383" s="120"/>
      <c r="I383" s="121"/>
    </row>
    <row r="384" spans="1:9" ht="14.25" customHeight="1">
      <c r="A384" s="10" t="s">
        <v>56</v>
      </c>
      <c r="B384" s="10" t="s">
        <v>443</v>
      </c>
      <c r="C384" s="119"/>
      <c r="D384" s="120"/>
      <c r="E384" s="120"/>
      <c r="F384" s="120"/>
      <c r="G384" s="120"/>
      <c r="H384" s="120"/>
      <c r="I384" s="121"/>
    </row>
    <row r="385" spans="1:9" ht="14.25" customHeight="1">
      <c r="A385" s="10" t="s">
        <v>57</v>
      </c>
      <c r="B385" s="10" t="s">
        <v>461</v>
      </c>
      <c r="C385" s="119"/>
      <c r="D385" s="120"/>
      <c r="E385" s="120"/>
      <c r="F385" s="120"/>
      <c r="G385" s="120"/>
      <c r="H385" s="120"/>
      <c r="I385" s="121"/>
    </row>
    <row r="386" spans="1:9" ht="14.25" customHeight="1">
      <c r="A386" s="10" t="s">
        <v>58</v>
      </c>
      <c r="B386" s="10" t="s">
        <v>459</v>
      </c>
      <c r="C386" s="119"/>
      <c r="D386" s="120"/>
      <c r="E386" s="120"/>
      <c r="F386" s="120"/>
      <c r="G386" s="120"/>
      <c r="H386" s="120"/>
      <c r="I386" s="121"/>
    </row>
    <row r="387" spans="1:9" ht="14.25" customHeight="1">
      <c r="A387" s="10" t="s">
        <v>59</v>
      </c>
      <c r="B387" s="10" t="s">
        <v>456</v>
      </c>
      <c r="C387" s="119"/>
      <c r="D387" s="120"/>
      <c r="E387" s="120"/>
      <c r="F387" s="120"/>
      <c r="G387" s="120"/>
      <c r="H387" s="120"/>
      <c r="I387" s="121"/>
    </row>
    <row r="388" spans="1:9" ht="14.25" customHeight="1">
      <c r="A388" s="10" t="s">
        <v>60</v>
      </c>
      <c r="B388" s="10" t="s">
        <v>443</v>
      </c>
      <c r="C388" s="119"/>
      <c r="D388" s="120"/>
      <c r="E388" s="120"/>
      <c r="F388" s="120"/>
      <c r="G388" s="120"/>
      <c r="H388" s="120"/>
      <c r="I388" s="121"/>
    </row>
    <row r="389" spans="1:9" ht="14.25" customHeight="1">
      <c r="A389" s="10" t="s">
        <v>61</v>
      </c>
      <c r="B389" s="10" t="s">
        <v>443</v>
      </c>
      <c r="C389" s="124"/>
      <c r="D389" s="125"/>
      <c r="E389" s="125"/>
      <c r="F389" s="125"/>
      <c r="G389" s="125"/>
      <c r="H389" s="125"/>
      <c r="I389" s="126"/>
    </row>
  </sheetData>
  <mergeCells count="2">
    <mergeCell ref="A1:F1"/>
    <mergeCell ref="A2:F2"/>
  </mergeCells>
  <printOptions/>
  <pageMargins left="0.7000000476837158" right="0.7000000476837158" top="0.75" bottom="0.75" header="0.30000001192092896" footer="0.30000001192092896"/>
  <pageSetup firstPageNumber="1" useFirstPageNumber="1" orientation="landscape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2.8515625" defaultRowHeight="19.5" customHeight="1"/>
  <cols>
    <col min="1" max="1" width="13.140625" style="127" customWidth="1"/>
    <col min="2" max="2" width="19.00390625" style="127" customWidth="1"/>
    <col min="3" max="5" width="8.8515625" style="127" customWidth="1"/>
    <col min="6" max="16384" width="12.00390625" style="127" customWidth="1"/>
  </cols>
  <sheetData>
    <row r="1" spans="1:5" ht="13.5">
      <c r="A1" s="17"/>
      <c r="B1" s="17"/>
      <c r="C1" s="17"/>
      <c r="D1" s="17"/>
      <c r="E1" s="17"/>
    </row>
    <row r="2" spans="1:5" ht="13.5">
      <c r="A2" s="106"/>
      <c r="B2" s="106"/>
      <c r="C2" s="17"/>
      <c r="D2" s="17"/>
      <c r="E2" s="17"/>
    </row>
    <row r="3" spans="1:5" ht="13.5">
      <c r="A3" s="107" t="s">
        <v>446</v>
      </c>
      <c r="B3" s="107" t="s">
        <v>62</v>
      </c>
      <c r="C3" s="7"/>
      <c r="D3" s="17"/>
      <c r="E3" s="17"/>
    </row>
    <row r="4" spans="1:5" ht="13.5">
      <c r="A4" s="104" t="s">
        <v>456</v>
      </c>
      <c r="B4" s="104">
        <v>44</v>
      </c>
      <c r="C4" s="17"/>
      <c r="D4" s="17"/>
      <c r="E4" s="17"/>
    </row>
    <row r="5" spans="1:5" ht="13.5">
      <c r="A5" s="17" t="s">
        <v>461</v>
      </c>
      <c r="B5" s="17">
        <v>72</v>
      </c>
      <c r="C5" s="17"/>
      <c r="D5" s="17"/>
      <c r="E5" s="17"/>
    </row>
    <row r="6" spans="1:5" ht="13.5">
      <c r="A6" s="17" t="s">
        <v>454</v>
      </c>
      <c r="B6" s="17">
        <v>75</v>
      </c>
      <c r="C6" s="17"/>
      <c r="D6" s="17"/>
      <c r="E6" s="17"/>
    </row>
    <row r="7" spans="1:5" ht="13.5">
      <c r="A7" s="35" t="s">
        <v>459</v>
      </c>
      <c r="B7" s="35">
        <v>51</v>
      </c>
      <c r="C7" s="17"/>
      <c r="D7" s="17"/>
      <c r="E7" s="17"/>
    </row>
    <row r="8" spans="1:5" ht="13.5">
      <c r="A8" s="111" t="s">
        <v>441</v>
      </c>
      <c r="B8" s="111">
        <v>242</v>
      </c>
      <c r="C8" s="7"/>
      <c r="D8" s="17"/>
      <c r="E8" s="17"/>
    </row>
    <row r="9" spans="1:5" ht="13.5">
      <c r="A9" s="104"/>
      <c r="B9" s="104"/>
      <c r="C9" s="17"/>
      <c r="D9" s="17"/>
      <c r="E9" s="17"/>
    </row>
    <row r="10" spans="1:5" ht="13.5">
      <c r="A10" s="17"/>
      <c r="B10" s="17"/>
      <c r="C10" s="17"/>
      <c r="D10" s="17"/>
      <c r="E10" s="17"/>
    </row>
  </sheetData>
  <printOptions/>
  <pageMargins left="0.7000000476837158" right="0.7000000476837158" top="0.75" bottom="0.75" header="0.30000001192092896" footer="0.30000001192092896"/>
  <pageSetup firstPageNumber="1" useFirstPageNumber="1" orientation="landscape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:G1"/>
    </sheetView>
  </sheetViews>
  <sheetFormatPr defaultColWidth="12.8515625" defaultRowHeight="19.5" customHeight="1"/>
  <cols>
    <col min="1" max="1" width="12.421875" style="128" customWidth="1"/>
    <col min="2" max="2" width="14.28125" style="128" customWidth="1"/>
    <col min="3" max="3" width="12.00390625" style="128" customWidth="1"/>
    <col min="4" max="4" width="8.8515625" style="128" customWidth="1"/>
    <col min="5" max="5" width="12.00390625" style="128" customWidth="1"/>
    <col min="6" max="6" width="11.7109375" style="128" customWidth="1"/>
    <col min="7" max="7" width="8.8515625" style="128" customWidth="1"/>
    <col min="8" max="16384" width="12.00390625" style="128" customWidth="1"/>
  </cols>
  <sheetData>
    <row r="1" spans="1:8" ht="13.5">
      <c r="A1" s="144" t="s">
        <v>63</v>
      </c>
      <c r="B1" s="144"/>
      <c r="C1" s="144"/>
      <c r="D1" s="144"/>
      <c r="E1" s="144"/>
      <c r="F1" s="144"/>
      <c r="G1" s="144"/>
      <c r="H1" s="12"/>
    </row>
    <row r="2" spans="1:8" ht="13.5">
      <c r="A2" s="144" t="s">
        <v>64</v>
      </c>
      <c r="B2" s="144"/>
      <c r="C2" s="144"/>
      <c r="D2" s="144"/>
      <c r="E2" s="144"/>
      <c r="F2" s="144"/>
      <c r="G2" s="144"/>
      <c r="H2" s="12"/>
    </row>
    <row r="3" spans="1:8" ht="13.5">
      <c r="A3" s="144" t="s">
        <v>65</v>
      </c>
      <c r="B3" s="144"/>
      <c r="C3" s="144"/>
      <c r="D3" s="144"/>
      <c r="E3" s="144"/>
      <c r="F3" s="144"/>
      <c r="G3" s="144"/>
      <c r="H3" s="12"/>
    </row>
    <row r="4" spans="1:8" ht="13.5">
      <c r="A4" s="144" t="s">
        <v>66</v>
      </c>
      <c r="B4" s="144"/>
      <c r="C4" s="144"/>
      <c r="D4" s="144"/>
      <c r="E4" s="144"/>
      <c r="F4" s="144"/>
      <c r="G4" s="144"/>
      <c r="H4" s="12"/>
    </row>
    <row r="5" spans="1:8" ht="13.5">
      <c r="A5" s="144" t="s">
        <v>67</v>
      </c>
      <c r="B5" s="144"/>
      <c r="C5" s="144"/>
      <c r="D5" s="144"/>
      <c r="E5" s="144"/>
      <c r="F5" s="144"/>
      <c r="G5" s="144"/>
      <c r="H5" s="12"/>
    </row>
    <row r="6" spans="1:8" ht="13.5">
      <c r="A6" s="144" t="s">
        <v>68</v>
      </c>
      <c r="B6" s="144"/>
      <c r="C6" s="144"/>
      <c r="D6" s="144"/>
      <c r="E6" s="144"/>
      <c r="F6" s="144"/>
      <c r="G6" s="144"/>
      <c r="H6" s="12"/>
    </row>
    <row r="7" spans="1:8" ht="13.5">
      <c r="A7" s="144" t="s">
        <v>69</v>
      </c>
      <c r="B7" s="144"/>
      <c r="C7" s="144"/>
      <c r="D7" s="144"/>
      <c r="E7" s="144"/>
      <c r="F7" s="144"/>
      <c r="G7" s="144"/>
      <c r="H7" s="12"/>
    </row>
    <row r="8" spans="1:8" ht="13.5">
      <c r="A8" s="144" t="s">
        <v>70</v>
      </c>
      <c r="B8" s="144"/>
      <c r="C8" s="144"/>
      <c r="D8" s="144"/>
      <c r="E8" s="144"/>
      <c r="F8" s="144"/>
      <c r="G8" s="144"/>
      <c r="H8" s="12"/>
    </row>
    <row r="9" spans="1:8" ht="13.5">
      <c r="A9" s="144" t="s">
        <v>71</v>
      </c>
      <c r="B9" s="144"/>
      <c r="C9" s="144"/>
      <c r="D9" s="144"/>
      <c r="E9" s="144"/>
      <c r="F9" s="144"/>
      <c r="G9" s="144"/>
      <c r="H9" s="12"/>
    </row>
    <row r="10" spans="1:8" ht="13.5">
      <c r="A10" s="15"/>
      <c r="B10" s="15"/>
      <c r="C10" s="15"/>
      <c r="D10" s="15"/>
      <c r="E10" s="15"/>
      <c r="F10" s="15"/>
      <c r="G10" s="15"/>
      <c r="H10" s="17"/>
    </row>
    <row r="11" spans="1:8" ht="13.5">
      <c r="A11" s="144" t="s">
        <v>72</v>
      </c>
      <c r="B11" s="144"/>
      <c r="C11" s="144"/>
      <c r="D11" s="144"/>
      <c r="E11" s="144"/>
      <c r="F11" s="144"/>
      <c r="G11" s="144"/>
      <c r="H11" s="12"/>
    </row>
    <row r="12" spans="1:8" ht="13.5">
      <c r="A12" s="16"/>
      <c r="B12" s="16"/>
      <c r="C12" s="16"/>
      <c r="D12" s="16"/>
      <c r="E12" s="16"/>
      <c r="F12" s="16"/>
      <c r="G12" s="16"/>
      <c r="H12" s="17"/>
    </row>
    <row r="13" spans="1:8" ht="13.5">
      <c r="A13" s="19" t="s">
        <v>73</v>
      </c>
      <c r="B13" s="19"/>
      <c r="C13" s="17"/>
      <c r="D13" s="19" t="s">
        <v>74</v>
      </c>
      <c r="E13" s="19"/>
      <c r="F13" s="17"/>
      <c r="G13" s="17"/>
      <c r="H13" s="17"/>
    </row>
    <row r="14" spans="1:8" ht="13.5">
      <c r="A14" s="54" t="s">
        <v>75</v>
      </c>
      <c r="B14" s="54" t="s">
        <v>577</v>
      </c>
      <c r="C14" s="3"/>
      <c r="D14" s="54" t="s">
        <v>76</v>
      </c>
      <c r="E14" s="54" t="s">
        <v>77</v>
      </c>
      <c r="F14" s="12"/>
      <c r="G14" s="17"/>
      <c r="H14" s="17"/>
    </row>
    <row r="15" spans="1:8" ht="13.5">
      <c r="A15" s="52" t="s">
        <v>78</v>
      </c>
      <c r="B15" s="8">
        <v>391163</v>
      </c>
      <c r="C15" s="3"/>
      <c r="D15" s="52" t="s">
        <v>79</v>
      </c>
      <c r="E15" s="8">
        <v>391163</v>
      </c>
      <c r="F15" s="12"/>
      <c r="G15" s="19" t="s">
        <v>0</v>
      </c>
      <c r="H15" s="19"/>
    </row>
    <row r="16" spans="1:8" ht="13.5">
      <c r="A16" s="52" t="s">
        <v>1</v>
      </c>
      <c r="B16" s="8">
        <v>734599</v>
      </c>
      <c r="C16" s="3"/>
      <c r="D16" s="52" t="s">
        <v>513</v>
      </c>
      <c r="E16" s="8">
        <v>734599</v>
      </c>
      <c r="F16" s="3"/>
      <c r="G16" s="54" t="s">
        <v>75</v>
      </c>
      <c r="H16" s="54" t="s">
        <v>577</v>
      </c>
    </row>
    <row r="17" spans="1:8" ht="13.5">
      <c r="A17" s="52" t="s">
        <v>2</v>
      </c>
      <c r="B17" s="8">
        <v>648414</v>
      </c>
      <c r="C17" s="3"/>
      <c r="D17" s="52" t="s">
        <v>509</v>
      </c>
      <c r="E17" s="8">
        <v>648414</v>
      </c>
      <c r="F17" s="3"/>
      <c r="G17" s="52" t="s">
        <v>79</v>
      </c>
      <c r="H17" s="8">
        <v>391163</v>
      </c>
    </row>
    <row r="18" spans="1:8" ht="13.5">
      <c r="A18" s="52" t="s">
        <v>3</v>
      </c>
      <c r="B18" s="8">
        <v>938115</v>
      </c>
      <c r="C18" s="3"/>
      <c r="D18" s="52" t="s">
        <v>4</v>
      </c>
      <c r="E18" s="8">
        <v>938115</v>
      </c>
      <c r="F18" s="3"/>
      <c r="G18" s="52" t="s">
        <v>513</v>
      </c>
      <c r="H18" s="8">
        <v>734599</v>
      </c>
    </row>
    <row r="19" spans="1:8" ht="13.5">
      <c r="A19" s="16"/>
      <c r="B19" s="129"/>
      <c r="C19" s="17"/>
      <c r="D19" s="16"/>
      <c r="E19" s="16"/>
      <c r="F19" s="18"/>
      <c r="G19" s="52" t="s">
        <v>509</v>
      </c>
      <c r="H19" s="8">
        <v>648414</v>
      </c>
    </row>
    <row r="20" spans="1:8" ht="13.5">
      <c r="A20" s="130" t="s">
        <v>5</v>
      </c>
      <c r="B20" s="19"/>
      <c r="C20" s="19"/>
      <c r="D20" s="17"/>
      <c r="E20" s="17"/>
      <c r="F20" s="18"/>
      <c r="G20" s="52" t="s">
        <v>4</v>
      </c>
      <c r="H20" s="8">
        <v>938115</v>
      </c>
    </row>
    <row r="21" spans="1:8" ht="13.5">
      <c r="A21" s="54" t="s">
        <v>75</v>
      </c>
      <c r="B21" s="54" t="s">
        <v>559</v>
      </c>
      <c r="C21" s="54" t="s">
        <v>6</v>
      </c>
      <c r="D21" s="12"/>
      <c r="E21" s="17"/>
      <c r="F21" s="17"/>
      <c r="G21" s="16"/>
      <c r="H21" s="16"/>
    </row>
    <row r="22" spans="1:8" ht="13.5">
      <c r="A22" s="52" t="s">
        <v>78</v>
      </c>
      <c r="B22" s="8">
        <v>591163</v>
      </c>
      <c r="C22" s="8">
        <v>295581.5</v>
      </c>
      <c r="D22" s="12"/>
      <c r="E22" s="17"/>
      <c r="F22" s="17"/>
      <c r="G22" s="17"/>
      <c r="H22" s="17"/>
    </row>
    <row r="23" spans="1:8" ht="13.5">
      <c r="A23" s="52" t="s">
        <v>1</v>
      </c>
      <c r="B23" s="8">
        <v>734599</v>
      </c>
      <c r="C23" s="8">
        <v>337915.54000000004</v>
      </c>
      <c r="D23" s="12"/>
      <c r="E23" s="17"/>
      <c r="F23" s="17"/>
      <c r="G23" s="17"/>
      <c r="H23" s="17"/>
    </row>
    <row r="24" spans="1:8" ht="13.5">
      <c r="A24" s="52" t="s">
        <v>2</v>
      </c>
      <c r="B24" s="8">
        <v>648414</v>
      </c>
      <c r="C24" s="8">
        <v>330691.14</v>
      </c>
      <c r="D24" s="12"/>
      <c r="E24" s="17"/>
      <c r="F24" s="17"/>
      <c r="G24" s="17"/>
      <c r="H24" s="17"/>
    </row>
    <row r="25" spans="1:8" ht="13.5">
      <c r="A25" s="52" t="s">
        <v>3</v>
      </c>
      <c r="B25" s="8">
        <v>638115</v>
      </c>
      <c r="C25" s="8">
        <v>299914.05</v>
      </c>
      <c r="D25" s="12"/>
      <c r="E25" s="17"/>
      <c r="F25" s="17"/>
      <c r="G25" s="17"/>
      <c r="H25" s="17"/>
    </row>
  </sheetData>
  <mergeCells count="10">
    <mergeCell ref="A7:G7"/>
    <mergeCell ref="A8:G8"/>
    <mergeCell ref="A9:G9"/>
    <mergeCell ref="A11:G11"/>
    <mergeCell ref="A1:G1"/>
    <mergeCell ref="A2:G2"/>
    <mergeCell ref="A3:G3"/>
    <mergeCell ref="A4:G4"/>
    <mergeCell ref="A5:G5"/>
    <mergeCell ref="A6:G6"/>
  </mergeCells>
  <printOptions/>
  <pageMargins left="0.7000000476837158" right="0.7000000476837158" top="0.75" bottom="0.75" header="0.30000001192092896" footer="0.30000001192092896"/>
  <pageSetup firstPageNumber="1" useFirstPageNumber="1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:G1"/>
    </sheetView>
  </sheetViews>
  <sheetFormatPr defaultColWidth="12.8515625" defaultRowHeight="19.5" customHeight="1"/>
  <cols>
    <col min="1" max="1" width="12.421875" style="131" customWidth="1"/>
    <col min="2" max="2" width="14.28125" style="131" customWidth="1"/>
    <col min="3" max="3" width="12.00390625" style="131" customWidth="1"/>
    <col min="4" max="4" width="8.8515625" style="131" customWidth="1"/>
    <col min="5" max="5" width="12.00390625" style="131" customWidth="1"/>
    <col min="6" max="6" width="11.7109375" style="131" customWidth="1"/>
    <col min="7" max="7" width="8.8515625" style="131" customWidth="1"/>
    <col min="8" max="16384" width="12.00390625" style="131" customWidth="1"/>
  </cols>
  <sheetData>
    <row r="1" spans="1:8" ht="13.5">
      <c r="A1" s="144" t="s">
        <v>63</v>
      </c>
      <c r="B1" s="144"/>
      <c r="C1" s="144"/>
      <c r="D1" s="144"/>
      <c r="E1" s="144"/>
      <c r="F1" s="144"/>
      <c r="G1" s="144"/>
      <c r="H1" s="12"/>
    </row>
    <row r="2" spans="1:8" ht="13.5">
      <c r="A2" s="144" t="s">
        <v>64</v>
      </c>
      <c r="B2" s="144"/>
      <c r="C2" s="144"/>
      <c r="D2" s="144"/>
      <c r="E2" s="144"/>
      <c r="F2" s="144"/>
      <c r="G2" s="144"/>
      <c r="H2" s="12"/>
    </row>
    <row r="3" spans="1:8" ht="13.5">
      <c r="A3" s="144" t="s">
        <v>65</v>
      </c>
      <c r="B3" s="144"/>
      <c r="C3" s="144"/>
      <c r="D3" s="144"/>
      <c r="E3" s="144"/>
      <c r="F3" s="144"/>
      <c r="G3" s="144"/>
      <c r="H3" s="12"/>
    </row>
    <row r="4" spans="1:8" ht="13.5">
      <c r="A4" s="144" t="s">
        <v>66</v>
      </c>
      <c r="B4" s="144"/>
      <c r="C4" s="144"/>
      <c r="D4" s="144"/>
      <c r="E4" s="144"/>
      <c r="F4" s="144"/>
      <c r="G4" s="144"/>
      <c r="H4" s="12"/>
    </row>
    <row r="5" spans="1:8" ht="13.5">
      <c r="A5" s="144" t="s">
        <v>67</v>
      </c>
      <c r="B5" s="144"/>
      <c r="C5" s="144"/>
      <c r="D5" s="144"/>
      <c r="E5" s="144"/>
      <c r="F5" s="144"/>
      <c r="G5" s="144"/>
      <c r="H5" s="12"/>
    </row>
    <row r="6" spans="1:8" ht="13.5">
      <c r="A6" s="144" t="s">
        <v>68</v>
      </c>
      <c r="B6" s="144"/>
      <c r="C6" s="144"/>
      <c r="D6" s="144"/>
      <c r="E6" s="144"/>
      <c r="F6" s="144"/>
      <c r="G6" s="144"/>
      <c r="H6" s="12"/>
    </row>
    <row r="7" spans="1:8" ht="13.5">
      <c r="A7" s="144" t="s">
        <v>69</v>
      </c>
      <c r="B7" s="144"/>
      <c r="C7" s="144"/>
      <c r="D7" s="144"/>
      <c r="E7" s="144"/>
      <c r="F7" s="144"/>
      <c r="G7" s="144"/>
      <c r="H7" s="12"/>
    </row>
    <row r="8" spans="1:8" ht="13.5">
      <c r="A8" s="144" t="s">
        <v>70</v>
      </c>
      <c r="B8" s="144"/>
      <c r="C8" s="144"/>
      <c r="D8" s="144"/>
      <c r="E8" s="144"/>
      <c r="F8" s="144"/>
      <c r="G8" s="144"/>
      <c r="H8" s="12"/>
    </row>
    <row r="9" spans="1:8" ht="13.5">
      <c r="A9" s="144" t="s">
        <v>71</v>
      </c>
      <c r="B9" s="144"/>
      <c r="C9" s="144"/>
      <c r="D9" s="144"/>
      <c r="E9" s="144"/>
      <c r="F9" s="144"/>
      <c r="G9" s="144"/>
      <c r="H9" s="12"/>
    </row>
    <row r="10" spans="1:8" ht="13.5">
      <c r="A10" s="15"/>
      <c r="B10" s="15"/>
      <c r="C10" s="15"/>
      <c r="D10" s="15"/>
      <c r="E10" s="15"/>
      <c r="F10" s="15"/>
      <c r="G10" s="15"/>
      <c r="H10" s="17"/>
    </row>
    <row r="11" spans="1:8" ht="13.5">
      <c r="A11" s="144" t="s">
        <v>72</v>
      </c>
      <c r="B11" s="144"/>
      <c r="C11" s="144"/>
      <c r="D11" s="144"/>
      <c r="E11" s="144"/>
      <c r="F11" s="144"/>
      <c r="G11" s="144"/>
      <c r="H11" s="12"/>
    </row>
    <row r="12" spans="1:8" ht="13.5">
      <c r="A12" s="16"/>
      <c r="B12" s="16"/>
      <c r="C12" s="16"/>
      <c r="D12" s="16"/>
      <c r="E12" s="16"/>
      <c r="F12" s="16"/>
      <c r="G12" s="16"/>
      <c r="H12" s="17"/>
    </row>
    <row r="13" spans="1:8" ht="13.5">
      <c r="A13" s="19" t="s">
        <v>73</v>
      </c>
      <c r="B13" s="19"/>
      <c r="C13" s="17"/>
      <c r="D13" s="19" t="s">
        <v>74</v>
      </c>
      <c r="E13" s="19"/>
      <c r="F13" s="17"/>
      <c r="G13" s="17"/>
      <c r="H13" s="17"/>
    </row>
    <row r="14" spans="1:8" ht="13.5">
      <c r="A14" s="54" t="s">
        <v>75</v>
      </c>
      <c r="B14" s="54" t="s">
        <v>577</v>
      </c>
      <c r="C14" s="3"/>
      <c r="D14" s="54" t="s">
        <v>76</v>
      </c>
      <c r="E14" s="54" t="s">
        <v>77</v>
      </c>
      <c r="F14" s="12"/>
      <c r="G14" s="17"/>
      <c r="H14" s="17"/>
    </row>
    <row r="15" spans="1:8" ht="13.5">
      <c r="A15" s="52" t="s">
        <v>78</v>
      </c>
      <c r="B15" s="8">
        <v>391163</v>
      </c>
      <c r="C15" s="3"/>
      <c r="D15" s="52" t="s">
        <v>79</v>
      </c>
      <c r="E15" s="8">
        <v>391163</v>
      </c>
      <c r="F15" s="12"/>
      <c r="G15" s="19" t="s">
        <v>0</v>
      </c>
      <c r="H15" s="19"/>
    </row>
    <row r="16" spans="1:8" ht="13.5">
      <c r="A16" s="52" t="s">
        <v>1</v>
      </c>
      <c r="B16" s="8">
        <v>734599</v>
      </c>
      <c r="C16" s="3"/>
      <c r="D16" s="52" t="s">
        <v>513</v>
      </c>
      <c r="E16" s="8">
        <v>734599</v>
      </c>
      <c r="F16" s="3"/>
      <c r="G16" s="54" t="s">
        <v>75</v>
      </c>
      <c r="H16" s="54" t="s">
        <v>577</v>
      </c>
    </row>
    <row r="17" spans="1:8" ht="13.5">
      <c r="A17" s="52" t="s">
        <v>2</v>
      </c>
      <c r="B17" s="8">
        <v>648414</v>
      </c>
      <c r="C17" s="3"/>
      <c r="D17" s="52" t="s">
        <v>509</v>
      </c>
      <c r="E17" s="8">
        <v>648414</v>
      </c>
      <c r="F17" s="3"/>
      <c r="G17" s="52" t="s">
        <v>79</v>
      </c>
      <c r="H17" s="8">
        <v>391163</v>
      </c>
    </row>
    <row r="18" spans="1:8" ht="13.5">
      <c r="A18" s="52" t="s">
        <v>3</v>
      </c>
      <c r="B18" s="8">
        <v>938115</v>
      </c>
      <c r="C18" s="3"/>
      <c r="D18" s="52" t="s">
        <v>4</v>
      </c>
      <c r="E18" s="8">
        <v>938115</v>
      </c>
      <c r="F18" s="3"/>
      <c r="G18" s="52" t="s">
        <v>513</v>
      </c>
      <c r="H18" s="8">
        <v>734599</v>
      </c>
    </row>
    <row r="19" spans="1:8" ht="13.5">
      <c r="A19" s="16"/>
      <c r="B19" s="129"/>
      <c r="C19" s="17"/>
      <c r="D19" s="16"/>
      <c r="E19" s="16"/>
      <c r="F19" s="18"/>
      <c r="G19" s="52" t="s">
        <v>509</v>
      </c>
      <c r="H19" s="8">
        <v>648414</v>
      </c>
    </row>
    <row r="20" spans="1:8" ht="13.5">
      <c r="A20" s="130" t="s">
        <v>5</v>
      </c>
      <c r="B20" s="19"/>
      <c r="C20" s="19"/>
      <c r="D20" s="17"/>
      <c r="E20" s="17"/>
      <c r="F20" s="18"/>
      <c r="G20" s="52" t="s">
        <v>4</v>
      </c>
      <c r="H20" s="8">
        <v>938115</v>
      </c>
    </row>
    <row r="21" spans="1:8" ht="13.5">
      <c r="A21" s="54" t="s">
        <v>75</v>
      </c>
      <c r="B21" s="54" t="s">
        <v>559</v>
      </c>
      <c r="C21" s="54" t="s">
        <v>6</v>
      </c>
      <c r="D21" s="12"/>
      <c r="E21" s="17"/>
      <c r="F21" s="17"/>
      <c r="G21" s="16"/>
      <c r="H21" s="16"/>
    </row>
    <row r="22" spans="1:8" ht="13.5">
      <c r="A22" s="52" t="s">
        <v>78</v>
      </c>
      <c r="B22" s="8">
        <v>591163</v>
      </c>
      <c r="C22" s="8">
        <v>295581.5</v>
      </c>
      <c r="D22" s="12"/>
      <c r="E22" s="17"/>
      <c r="F22" s="17"/>
      <c r="G22" s="17"/>
      <c r="H22" s="17"/>
    </row>
    <row r="23" spans="1:8" ht="13.5">
      <c r="A23" s="52" t="s">
        <v>1</v>
      </c>
      <c r="B23" s="8">
        <v>734599</v>
      </c>
      <c r="C23" s="8">
        <v>337915.54000000004</v>
      </c>
      <c r="D23" s="12"/>
      <c r="E23" s="17"/>
      <c r="F23" s="17"/>
      <c r="G23" s="17"/>
      <c r="H23" s="17"/>
    </row>
    <row r="24" spans="1:8" ht="13.5">
      <c r="A24" s="52" t="s">
        <v>2</v>
      </c>
      <c r="B24" s="8">
        <v>648414</v>
      </c>
      <c r="C24" s="8">
        <v>330691.14</v>
      </c>
      <c r="D24" s="12"/>
      <c r="E24" s="17"/>
      <c r="F24" s="17"/>
      <c r="G24" s="17"/>
      <c r="H24" s="17"/>
    </row>
    <row r="25" spans="1:8" ht="13.5">
      <c r="A25" s="52" t="s">
        <v>3</v>
      </c>
      <c r="B25" s="8">
        <v>638115</v>
      </c>
      <c r="C25" s="8">
        <v>299914.05</v>
      </c>
      <c r="D25" s="12"/>
      <c r="E25" s="17"/>
      <c r="F25" s="17"/>
      <c r="G25" s="17"/>
      <c r="H25" s="17"/>
    </row>
  </sheetData>
  <mergeCells count="10">
    <mergeCell ref="A7:G7"/>
    <mergeCell ref="A8:G8"/>
    <mergeCell ref="A9:G9"/>
    <mergeCell ref="A11:G11"/>
    <mergeCell ref="A1:G1"/>
    <mergeCell ref="A2:G2"/>
    <mergeCell ref="A3:G3"/>
    <mergeCell ref="A4:G4"/>
    <mergeCell ref="A5:G5"/>
    <mergeCell ref="A6:G6"/>
  </mergeCells>
  <printOptions/>
  <pageMargins left="0.7000000476837158" right="0.7000000476837158" top="0.75" bottom="0.75" header="0.30000001192092896" footer="0.30000001192092896"/>
  <pageSetup firstPageNumber="1" useFirstPageNumber="1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"/>
    </sheetView>
  </sheetViews>
  <sheetFormatPr defaultColWidth="12.8515625" defaultRowHeight="19.5" customHeight="1"/>
  <cols>
    <col min="1" max="1" width="11.7109375" style="132" customWidth="1"/>
    <col min="2" max="2" width="12.140625" style="132" customWidth="1"/>
    <col min="3" max="4" width="8.8515625" style="132" customWidth="1"/>
    <col min="5" max="5" width="11.7109375" style="132" customWidth="1"/>
    <col min="6" max="6" width="13.8515625" style="132" customWidth="1"/>
    <col min="7" max="7" width="20.140625" style="132" customWidth="1"/>
    <col min="8" max="8" width="14.28125" style="132" customWidth="1"/>
    <col min="9" max="10" width="8.8515625" style="132" customWidth="1"/>
    <col min="11" max="16384" width="12.00390625" style="132" customWidth="1"/>
  </cols>
  <sheetData>
    <row r="1" spans="1:10" ht="13.5">
      <c r="A1" s="17" t="s">
        <v>7</v>
      </c>
      <c r="B1" s="17"/>
      <c r="C1" s="17"/>
      <c r="D1" s="17"/>
      <c r="E1" s="17"/>
      <c r="F1" s="17"/>
      <c r="G1" s="17" t="s">
        <v>8</v>
      </c>
      <c r="H1" s="17"/>
      <c r="I1" s="17"/>
      <c r="J1" s="17"/>
    </row>
    <row r="2" spans="1:10" ht="13.5">
      <c r="A2" s="19"/>
      <c r="B2" s="19"/>
      <c r="C2" s="17"/>
      <c r="D2" s="19"/>
      <c r="E2" s="19"/>
      <c r="F2" s="17"/>
      <c r="G2" s="35"/>
      <c r="H2" s="35"/>
      <c r="I2" s="17"/>
      <c r="J2" s="17"/>
    </row>
    <row r="3" spans="1:10" ht="36.75">
      <c r="A3" s="54" t="s">
        <v>75</v>
      </c>
      <c r="B3" s="54" t="s">
        <v>577</v>
      </c>
      <c r="C3" s="3"/>
      <c r="D3" s="54" t="s">
        <v>9</v>
      </c>
      <c r="E3" s="54" t="s">
        <v>577</v>
      </c>
      <c r="F3" s="5"/>
      <c r="G3" s="133" t="s">
        <v>10</v>
      </c>
      <c r="H3" s="133" t="s">
        <v>11</v>
      </c>
      <c r="I3" s="7"/>
      <c r="J3" s="17" t="s">
        <v>12</v>
      </c>
    </row>
    <row r="4" spans="1:10" ht="13.5">
      <c r="A4" s="52" t="s">
        <v>78</v>
      </c>
      <c r="B4" s="8">
        <v>391163</v>
      </c>
      <c r="C4" s="3"/>
      <c r="D4" s="10">
        <v>2000</v>
      </c>
      <c r="E4" s="134">
        <v>91163</v>
      </c>
      <c r="F4" s="3"/>
      <c r="G4" s="10">
        <v>7</v>
      </c>
      <c r="H4" s="10">
        <v>83</v>
      </c>
      <c r="I4" s="12"/>
      <c r="J4" s="17"/>
    </row>
    <row r="5" spans="1:10" ht="13.5">
      <c r="A5" s="52" t="s">
        <v>1</v>
      </c>
      <c r="B5" s="8">
        <v>734599</v>
      </c>
      <c r="C5" s="3"/>
      <c r="D5" s="10">
        <v>2001</v>
      </c>
      <c r="E5" s="134">
        <v>134599</v>
      </c>
      <c r="F5" s="3"/>
      <c r="G5" s="10">
        <v>20</v>
      </c>
      <c r="H5" s="10">
        <v>100</v>
      </c>
      <c r="I5" s="12"/>
      <c r="J5" s="17"/>
    </row>
    <row r="6" spans="1:10" ht="13.5">
      <c r="A6" s="52" t="s">
        <v>2</v>
      </c>
      <c r="B6" s="8">
        <v>648414</v>
      </c>
      <c r="C6" s="3"/>
      <c r="D6" s="10">
        <v>2002</v>
      </c>
      <c r="E6" s="134">
        <v>148414</v>
      </c>
      <c r="F6" s="3"/>
      <c r="G6" s="10">
        <v>13</v>
      </c>
      <c r="H6" s="10">
        <v>92</v>
      </c>
      <c r="I6" s="12"/>
      <c r="J6" s="17"/>
    </row>
    <row r="7" spans="1:10" ht="13.5">
      <c r="A7" s="52" t="s">
        <v>3</v>
      </c>
      <c r="B7" s="8">
        <v>938115</v>
      </c>
      <c r="C7" s="3"/>
      <c r="D7" s="10">
        <v>2003</v>
      </c>
      <c r="E7" s="134">
        <v>138115</v>
      </c>
      <c r="F7" s="3"/>
      <c r="G7" s="10">
        <v>9</v>
      </c>
      <c r="H7" s="10">
        <v>90</v>
      </c>
      <c r="I7" s="12"/>
      <c r="J7" s="17"/>
    </row>
    <row r="8" spans="1:10" ht="13.5">
      <c r="A8" s="16"/>
      <c r="B8" s="16"/>
      <c r="C8" s="18"/>
      <c r="D8" s="10">
        <v>2004</v>
      </c>
      <c r="E8" s="134">
        <v>199845</v>
      </c>
      <c r="F8" s="3"/>
      <c r="G8" s="10">
        <v>5</v>
      </c>
      <c r="H8" s="10">
        <v>75</v>
      </c>
      <c r="I8" s="12"/>
      <c r="J8" s="17"/>
    </row>
    <row r="9" spans="1:10" ht="13.5">
      <c r="A9" s="17"/>
      <c r="B9" s="17"/>
      <c r="C9" s="18"/>
      <c r="D9" s="10">
        <v>2005</v>
      </c>
      <c r="E9" s="134">
        <v>199185</v>
      </c>
      <c r="F9" s="3"/>
      <c r="G9" s="10">
        <v>15</v>
      </c>
      <c r="H9" s="10">
        <v>95</v>
      </c>
      <c r="I9" s="12"/>
      <c r="J9" s="17"/>
    </row>
    <row r="10" spans="1:10" ht="13.5">
      <c r="A10" s="17"/>
      <c r="B10" s="17"/>
      <c r="C10" s="18"/>
      <c r="D10" s="10">
        <v>2006</v>
      </c>
      <c r="E10" s="134">
        <v>122919</v>
      </c>
      <c r="F10" s="3"/>
      <c r="G10" s="10">
        <v>22</v>
      </c>
      <c r="H10" s="10">
        <v>105</v>
      </c>
      <c r="I10" s="12"/>
      <c r="J10" s="17"/>
    </row>
    <row r="11" spans="1:10" ht="13.5">
      <c r="A11" s="17"/>
      <c r="B11" s="17"/>
      <c r="C11" s="18"/>
      <c r="D11" s="10">
        <v>2007</v>
      </c>
      <c r="E11" s="134">
        <v>180820</v>
      </c>
      <c r="F11" s="3"/>
      <c r="G11" s="10">
        <v>14</v>
      </c>
      <c r="H11" s="10">
        <v>93</v>
      </c>
      <c r="I11" s="12"/>
      <c r="J11" s="17"/>
    </row>
    <row r="12" spans="1:10" ht="13.5">
      <c r="A12" s="17"/>
      <c r="B12" s="17"/>
      <c r="C12" s="18"/>
      <c r="D12" s="10">
        <v>2008</v>
      </c>
      <c r="E12" s="134">
        <v>162194</v>
      </c>
      <c r="F12" s="3"/>
      <c r="G12" s="10">
        <v>25</v>
      </c>
      <c r="H12" s="10">
        <v>110</v>
      </c>
      <c r="I12" s="12"/>
      <c r="J12" s="17"/>
    </row>
    <row r="13" spans="1:10" ht="13.5">
      <c r="A13" s="17"/>
      <c r="B13" s="17"/>
      <c r="C13" s="18"/>
      <c r="D13" s="10">
        <v>2009</v>
      </c>
      <c r="E13" s="134">
        <v>249388</v>
      </c>
      <c r="F13" s="3"/>
      <c r="G13" s="10">
        <v>2</v>
      </c>
      <c r="H13" s="10">
        <v>51</v>
      </c>
      <c r="I13" s="12"/>
      <c r="J13" s="17"/>
    </row>
    <row r="14" spans="1:10" ht="13.5">
      <c r="A14" s="17"/>
      <c r="B14" s="17"/>
      <c r="C14" s="18"/>
      <c r="D14" s="10">
        <v>2010</v>
      </c>
      <c r="E14" s="134">
        <v>196892</v>
      </c>
      <c r="F14" s="3"/>
      <c r="G14" s="10">
        <v>8</v>
      </c>
      <c r="H14" s="10">
        <v>82</v>
      </c>
      <c r="I14" s="12"/>
      <c r="J14" s="17"/>
    </row>
    <row r="15" spans="1:10" ht="13.5">
      <c r="A15" s="17"/>
      <c r="B15" s="17"/>
      <c r="C15" s="18"/>
      <c r="D15" s="10">
        <v>2011</v>
      </c>
      <c r="E15" s="134">
        <v>209926</v>
      </c>
      <c r="F15" s="3"/>
      <c r="G15" s="10">
        <v>6</v>
      </c>
      <c r="H15" s="10">
        <v>69</v>
      </c>
      <c r="I15" s="12"/>
      <c r="J15" s="17"/>
    </row>
    <row r="16" spans="1:10" ht="13.5">
      <c r="A16" s="17"/>
      <c r="B16" s="17"/>
      <c r="C16" s="18"/>
      <c r="D16" s="10">
        <v>2012</v>
      </c>
      <c r="E16" s="134">
        <v>355488</v>
      </c>
      <c r="F16" s="3"/>
      <c r="G16" s="10">
        <v>10</v>
      </c>
      <c r="H16" s="10">
        <v>81</v>
      </c>
      <c r="I16" s="12"/>
      <c r="J16" s="17"/>
    </row>
    <row r="17" spans="1:10" ht="13.5">
      <c r="A17" s="17"/>
      <c r="B17" s="17"/>
      <c r="C17" s="17"/>
      <c r="D17" s="16"/>
      <c r="E17" s="16"/>
      <c r="F17" s="18"/>
      <c r="G17" s="10">
        <v>16</v>
      </c>
      <c r="H17" s="10">
        <v>94</v>
      </c>
      <c r="I17" s="12"/>
      <c r="J17" s="17"/>
    </row>
    <row r="18" spans="1:10" ht="13.5">
      <c r="A18" s="17"/>
      <c r="B18" s="17"/>
      <c r="C18" s="17"/>
      <c r="D18" s="17"/>
      <c r="E18" s="17"/>
      <c r="F18" s="18"/>
      <c r="G18" s="10">
        <v>3</v>
      </c>
      <c r="H18" s="10">
        <v>35</v>
      </c>
      <c r="I18" s="12"/>
      <c r="J18" s="17"/>
    </row>
    <row r="19" spans="1:10" ht="13.5">
      <c r="A19" s="17"/>
      <c r="B19" s="17"/>
      <c r="C19" s="17"/>
      <c r="D19" s="17"/>
      <c r="E19" s="17"/>
      <c r="F19" s="18"/>
      <c r="G19" s="10">
        <v>24</v>
      </c>
      <c r="H19" s="10">
        <v>103</v>
      </c>
      <c r="I19" s="12"/>
      <c r="J19" s="17"/>
    </row>
    <row r="20" spans="1:10" ht="13.5">
      <c r="A20" s="17"/>
      <c r="B20" s="17"/>
      <c r="C20" s="17"/>
      <c r="D20" s="17"/>
      <c r="E20" s="17"/>
      <c r="F20" s="18"/>
      <c r="G20" s="10">
        <v>8</v>
      </c>
      <c r="H20" s="10">
        <v>84</v>
      </c>
      <c r="I20" s="12"/>
      <c r="J20" s="17"/>
    </row>
    <row r="21" spans="1:10" ht="13.5">
      <c r="A21" s="17"/>
      <c r="B21" s="17"/>
      <c r="C21" s="17"/>
      <c r="D21" s="17"/>
      <c r="E21" s="17"/>
      <c r="F21" s="18"/>
      <c r="G21" s="10">
        <v>40</v>
      </c>
      <c r="H21" s="10">
        <v>108</v>
      </c>
      <c r="I21" s="12"/>
      <c r="J21" s="17"/>
    </row>
    <row r="22" spans="1:10" ht="13.5">
      <c r="A22" s="17"/>
      <c r="B22" s="17"/>
      <c r="C22" s="17"/>
      <c r="D22" s="17"/>
      <c r="E22" s="17"/>
      <c r="F22" s="18"/>
      <c r="G22" s="10">
        <v>15</v>
      </c>
      <c r="H22" s="10">
        <v>89</v>
      </c>
      <c r="I22" s="12"/>
      <c r="J22" s="17"/>
    </row>
    <row r="23" spans="1:10" ht="13.5">
      <c r="A23" s="17"/>
      <c r="B23" s="17"/>
      <c r="C23" s="17"/>
      <c r="D23" s="17"/>
      <c r="E23" s="17"/>
      <c r="F23" s="18"/>
      <c r="G23" s="10">
        <v>25</v>
      </c>
      <c r="H23" s="10">
        <v>96</v>
      </c>
      <c r="I23" s="12"/>
      <c r="J23" s="17"/>
    </row>
    <row r="24" spans="1:10" ht="13.5">
      <c r="A24" s="17"/>
      <c r="B24" s="17"/>
      <c r="C24" s="17"/>
      <c r="D24" s="17"/>
      <c r="E24" s="17"/>
      <c r="F24" s="18"/>
      <c r="G24" s="10">
        <v>21</v>
      </c>
      <c r="H24" s="10">
        <v>91</v>
      </c>
      <c r="I24" s="12"/>
      <c r="J24" s="17"/>
    </row>
    <row r="25" spans="1:10" ht="13.5">
      <c r="A25" s="17"/>
      <c r="B25" s="17"/>
      <c r="C25" s="17"/>
      <c r="D25" s="17"/>
      <c r="E25" s="17"/>
      <c r="F25" s="18"/>
      <c r="G25" s="10">
        <v>7</v>
      </c>
      <c r="H25" s="10">
        <v>80</v>
      </c>
      <c r="I25" s="12"/>
      <c r="J25" s="17"/>
    </row>
    <row r="26" spans="1:10" ht="13.5">
      <c r="A26" s="17"/>
      <c r="B26" s="17"/>
      <c r="C26" s="17"/>
      <c r="D26" s="17"/>
      <c r="E26" s="17"/>
      <c r="F26" s="18"/>
      <c r="G26" s="10">
        <v>9</v>
      </c>
      <c r="H26" s="10">
        <v>78</v>
      </c>
      <c r="I26" s="12"/>
      <c r="J26" s="17"/>
    </row>
    <row r="27" spans="1:10" ht="13.5">
      <c r="A27" s="17"/>
      <c r="B27" s="17"/>
      <c r="C27" s="17"/>
      <c r="D27" s="17"/>
      <c r="E27" s="17"/>
      <c r="F27" s="18"/>
      <c r="G27" s="10">
        <v>11</v>
      </c>
      <c r="H27" s="10">
        <v>80</v>
      </c>
      <c r="I27" s="12"/>
      <c r="J27" s="17"/>
    </row>
    <row r="28" spans="1:10" ht="13.5">
      <c r="A28" s="17"/>
      <c r="B28" s="17"/>
      <c r="C28" s="17"/>
      <c r="D28" s="17"/>
      <c r="E28" s="17"/>
      <c r="F28" s="18"/>
      <c r="G28" s="10">
        <v>14</v>
      </c>
      <c r="H28" s="10">
        <v>91</v>
      </c>
      <c r="I28" s="12"/>
      <c r="J28" s="17"/>
    </row>
    <row r="29" spans="1:10" ht="13.5">
      <c r="A29" s="17"/>
      <c r="B29" s="17"/>
      <c r="C29" s="17"/>
      <c r="D29" s="17"/>
      <c r="E29" s="17"/>
      <c r="F29" s="18"/>
      <c r="G29" s="10">
        <v>4</v>
      </c>
      <c r="H29" s="10">
        <v>71</v>
      </c>
      <c r="I29" s="12"/>
      <c r="J29" s="17"/>
    </row>
    <row r="30" spans="1:10" ht="13.5">
      <c r="A30" s="17"/>
      <c r="B30" s="17"/>
      <c r="C30" s="17"/>
      <c r="D30" s="17"/>
      <c r="E30" s="17"/>
      <c r="F30" s="18"/>
      <c r="G30" s="10">
        <v>8</v>
      </c>
      <c r="H30" s="10">
        <v>80</v>
      </c>
      <c r="I30" s="12"/>
      <c r="J30" s="17"/>
    </row>
  </sheetData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"/>
    </sheetView>
  </sheetViews>
  <sheetFormatPr defaultColWidth="12.8515625" defaultRowHeight="19.5" customHeight="1"/>
  <cols>
    <col min="1" max="1" width="11.7109375" style="135" customWidth="1"/>
    <col min="2" max="2" width="12.140625" style="135" customWidth="1"/>
    <col min="3" max="4" width="8.8515625" style="135" customWidth="1"/>
    <col min="5" max="5" width="11.7109375" style="135" customWidth="1"/>
    <col min="6" max="6" width="13.8515625" style="135" customWidth="1"/>
    <col min="7" max="7" width="20.140625" style="135" customWidth="1"/>
    <col min="8" max="8" width="14.28125" style="135" customWidth="1"/>
    <col min="9" max="10" width="8.8515625" style="135" customWidth="1"/>
    <col min="11" max="16384" width="12.00390625" style="135" customWidth="1"/>
  </cols>
  <sheetData>
    <row r="1" spans="1:10" ht="13.5">
      <c r="A1" s="17" t="s">
        <v>7</v>
      </c>
      <c r="B1" s="17"/>
      <c r="C1" s="17"/>
      <c r="D1" s="17"/>
      <c r="E1" s="17"/>
      <c r="F1" s="17"/>
      <c r="G1" s="17" t="s">
        <v>8</v>
      </c>
      <c r="H1" s="17"/>
      <c r="I1" s="17"/>
      <c r="J1" s="17"/>
    </row>
    <row r="2" spans="1:10" ht="13.5">
      <c r="A2" s="19"/>
      <c r="B2" s="19"/>
      <c r="C2" s="17"/>
      <c r="D2" s="19"/>
      <c r="E2" s="19"/>
      <c r="F2" s="17"/>
      <c r="G2" s="35"/>
      <c r="H2" s="35"/>
      <c r="I2" s="17"/>
      <c r="J2" s="17"/>
    </row>
    <row r="3" spans="1:10" ht="36.75">
      <c r="A3" s="54" t="s">
        <v>75</v>
      </c>
      <c r="B3" s="54" t="s">
        <v>577</v>
      </c>
      <c r="C3" s="3"/>
      <c r="D3" s="54" t="s">
        <v>9</v>
      </c>
      <c r="E3" s="54" t="s">
        <v>577</v>
      </c>
      <c r="F3" s="5"/>
      <c r="G3" s="133" t="s">
        <v>10</v>
      </c>
      <c r="H3" s="133" t="s">
        <v>11</v>
      </c>
      <c r="I3" s="7"/>
      <c r="J3" s="17" t="s">
        <v>12</v>
      </c>
    </row>
    <row r="4" spans="1:10" ht="13.5">
      <c r="A4" s="52" t="s">
        <v>78</v>
      </c>
      <c r="B4" s="8">
        <v>391163</v>
      </c>
      <c r="C4" s="3"/>
      <c r="D4" s="10">
        <v>2000</v>
      </c>
      <c r="E4" s="134">
        <v>91163</v>
      </c>
      <c r="F4" s="3"/>
      <c r="G4" s="10">
        <v>7</v>
      </c>
      <c r="H4" s="10">
        <v>83</v>
      </c>
      <c r="I4" s="12"/>
      <c r="J4" s="17"/>
    </row>
    <row r="5" spans="1:10" ht="13.5">
      <c r="A5" s="52" t="s">
        <v>1</v>
      </c>
      <c r="B5" s="8">
        <v>734599</v>
      </c>
      <c r="C5" s="3"/>
      <c r="D5" s="10">
        <v>2001</v>
      </c>
      <c r="E5" s="134">
        <v>134599</v>
      </c>
      <c r="F5" s="3"/>
      <c r="G5" s="10">
        <v>20</v>
      </c>
      <c r="H5" s="10">
        <v>100</v>
      </c>
      <c r="I5" s="12"/>
      <c r="J5" s="17"/>
    </row>
    <row r="6" spans="1:10" ht="13.5">
      <c r="A6" s="52" t="s">
        <v>2</v>
      </c>
      <c r="B6" s="8">
        <v>648414</v>
      </c>
      <c r="C6" s="3"/>
      <c r="D6" s="10">
        <v>2002</v>
      </c>
      <c r="E6" s="134">
        <v>148414</v>
      </c>
      <c r="F6" s="3"/>
      <c r="G6" s="10">
        <v>13</v>
      </c>
      <c r="H6" s="10">
        <v>92</v>
      </c>
      <c r="I6" s="12"/>
      <c r="J6" s="17"/>
    </row>
    <row r="7" spans="1:10" ht="13.5">
      <c r="A7" s="52" t="s">
        <v>3</v>
      </c>
      <c r="B7" s="8">
        <v>938115</v>
      </c>
      <c r="C7" s="3"/>
      <c r="D7" s="10">
        <v>2003</v>
      </c>
      <c r="E7" s="134">
        <v>138115</v>
      </c>
      <c r="F7" s="3"/>
      <c r="G7" s="10">
        <v>9</v>
      </c>
      <c r="H7" s="10">
        <v>90</v>
      </c>
      <c r="I7" s="12"/>
      <c r="J7" s="17"/>
    </row>
    <row r="8" spans="1:10" ht="13.5">
      <c r="A8" s="16"/>
      <c r="B8" s="16"/>
      <c r="C8" s="18"/>
      <c r="D8" s="10">
        <v>2004</v>
      </c>
      <c r="E8" s="134">
        <v>199845</v>
      </c>
      <c r="F8" s="3"/>
      <c r="G8" s="10">
        <v>5</v>
      </c>
      <c r="H8" s="10">
        <v>75</v>
      </c>
      <c r="I8" s="12"/>
      <c r="J8" s="17"/>
    </row>
    <row r="9" spans="1:10" ht="13.5">
      <c r="A9" s="17"/>
      <c r="B9" s="17"/>
      <c r="C9" s="18"/>
      <c r="D9" s="10">
        <v>2005</v>
      </c>
      <c r="E9" s="134">
        <v>199185</v>
      </c>
      <c r="F9" s="3"/>
      <c r="G9" s="10">
        <v>15</v>
      </c>
      <c r="H9" s="10">
        <v>95</v>
      </c>
      <c r="I9" s="12"/>
      <c r="J9" s="17"/>
    </row>
    <row r="10" spans="1:10" ht="13.5">
      <c r="A10" s="17"/>
      <c r="B10" s="17"/>
      <c r="C10" s="18"/>
      <c r="D10" s="10">
        <v>2006</v>
      </c>
      <c r="E10" s="134">
        <v>122919</v>
      </c>
      <c r="F10" s="3"/>
      <c r="G10" s="10">
        <v>22</v>
      </c>
      <c r="H10" s="10">
        <v>105</v>
      </c>
      <c r="I10" s="12"/>
      <c r="J10" s="17"/>
    </row>
    <row r="11" spans="1:10" ht="13.5">
      <c r="A11" s="17"/>
      <c r="B11" s="17"/>
      <c r="C11" s="18"/>
      <c r="D11" s="10">
        <v>2007</v>
      </c>
      <c r="E11" s="134">
        <v>180820</v>
      </c>
      <c r="F11" s="3"/>
      <c r="G11" s="10">
        <v>14</v>
      </c>
      <c r="H11" s="10">
        <v>93</v>
      </c>
      <c r="I11" s="12"/>
      <c r="J11" s="17"/>
    </row>
    <row r="12" spans="1:10" ht="13.5">
      <c r="A12" s="17"/>
      <c r="B12" s="17"/>
      <c r="C12" s="18"/>
      <c r="D12" s="10">
        <v>2008</v>
      </c>
      <c r="E12" s="134">
        <v>162194</v>
      </c>
      <c r="F12" s="3"/>
      <c r="G12" s="10">
        <v>25</v>
      </c>
      <c r="H12" s="10">
        <v>110</v>
      </c>
      <c r="I12" s="12"/>
      <c r="J12" s="17"/>
    </row>
    <row r="13" spans="1:10" ht="13.5">
      <c r="A13" s="17"/>
      <c r="B13" s="17"/>
      <c r="C13" s="18"/>
      <c r="D13" s="10">
        <v>2009</v>
      </c>
      <c r="E13" s="134">
        <v>249388</v>
      </c>
      <c r="F13" s="3"/>
      <c r="G13" s="10">
        <v>2</v>
      </c>
      <c r="H13" s="10">
        <v>51</v>
      </c>
      <c r="I13" s="12"/>
      <c r="J13" s="17"/>
    </row>
    <row r="14" spans="1:10" ht="13.5">
      <c r="A14" s="17"/>
      <c r="B14" s="17"/>
      <c r="C14" s="18"/>
      <c r="D14" s="10">
        <v>2010</v>
      </c>
      <c r="E14" s="134">
        <v>196892</v>
      </c>
      <c r="F14" s="3"/>
      <c r="G14" s="10">
        <v>8</v>
      </c>
      <c r="H14" s="10">
        <v>82</v>
      </c>
      <c r="I14" s="12"/>
      <c r="J14" s="17"/>
    </row>
    <row r="15" spans="1:10" ht="13.5">
      <c r="A15" s="17"/>
      <c r="B15" s="17"/>
      <c r="C15" s="18"/>
      <c r="D15" s="10">
        <v>2011</v>
      </c>
      <c r="E15" s="134">
        <v>209926</v>
      </c>
      <c r="F15" s="3"/>
      <c r="G15" s="10">
        <v>6</v>
      </c>
      <c r="H15" s="10">
        <v>69</v>
      </c>
      <c r="I15" s="12"/>
      <c r="J15" s="17"/>
    </row>
    <row r="16" spans="1:10" ht="13.5">
      <c r="A16" s="17"/>
      <c r="B16" s="17"/>
      <c r="C16" s="18"/>
      <c r="D16" s="10">
        <v>2012</v>
      </c>
      <c r="E16" s="134">
        <v>355488</v>
      </c>
      <c r="F16" s="3"/>
      <c r="G16" s="10">
        <v>10</v>
      </c>
      <c r="H16" s="10">
        <v>81</v>
      </c>
      <c r="I16" s="12"/>
      <c r="J16" s="17"/>
    </row>
    <row r="17" spans="1:10" ht="13.5">
      <c r="A17" s="17"/>
      <c r="B17" s="17"/>
      <c r="C17" s="17"/>
      <c r="D17" s="16"/>
      <c r="E17" s="16"/>
      <c r="F17" s="18"/>
      <c r="G17" s="10">
        <v>16</v>
      </c>
      <c r="H17" s="10">
        <v>94</v>
      </c>
      <c r="I17" s="12"/>
      <c r="J17" s="17"/>
    </row>
    <row r="18" spans="1:10" ht="13.5">
      <c r="A18" s="17"/>
      <c r="B18" s="17"/>
      <c r="C18" s="17"/>
      <c r="D18" s="17"/>
      <c r="E18" s="17"/>
      <c r="F18" s="18"/>
      <c r="G18" s="10">
        <v>3</v>
      </c>
      <c r="H18" s="10">
        <v>35</v>
      </c>
      <c r="I18" s="12"/>
      <c r="J18" s="17"/>
    </row>
    <row r="19" spans="1:10" ht="13.5">
      <c r="A19" s="17"/>
      <c r="B19" s="17"/>
      <c r="C19" s="17"/>
      <c r="D19" s="17"/>
      <c r="E19" s="17"/>
      <c r="F19" s="18"/>
      <c r="G19" s="10">
        <v>24</v>
      </c>
      <c r="H19" s="10">
        <v>103</v>
      </c>
      <c r="I19" s="12"/>
      <c r="J19" s="17"/>
    </row>
    <row r="20" spans="1:10" ht="13.5">
      <c r="A20" s="17"/>
      <c r="B20" s="17"/>
      <c r="C20" s="17"/>
      <c r="D20" s="17"/>
      <c r="E20" s="17"/>
      <c r="F20" s="18"/>
      <c r="G20" s="10">
        <v>8</v>
      </c>
      <c r="H20" s="10">
        <v>84</v>
      </c>
      <c r="I20" s="12"/>
      <c r="J20" s="17"/>
    </row>
    <row r="21" spans="1:10" ht="13.5">
      <c r="A21" s="17"/>
      <c r="B21" s="17"/>
      <c r="C21" s="17"/>
      <c r="D21" s="17"/>
      <c r="E21" s="17"/>
      <c r="F21" s="18"/>
      <c r="G21" s="10">
        <v>40</v>
      </c>
      <c r="H21" s="10">
        <v>108</v>
      </c>
      <c r="I21" s="12"/>
      <c r="J21" s="17"/>
    </row>
    <row r="22" spans="1:10" ht="13.5">
      <c r="A22" s="17"/>
      <c r="B22" s="17"/>
      <c r="C22" s="17"/>
      <c r="D22" s="17"/>
      <c r="E22" s="17"/>
      <c r="F22" s="18"/>
      <c r="G22" s="10">
        <v>15</v>
      </c>
      <c r="H22" s="10">
        <v>89</v>
      </c>
      <c r="I22" s="12"/>
      <c r="J22" s="17"/>
    </row>
    <row r="23" spans="1:10" ht="13.5">
      <c r="A23" s="17"/>
      <c r="B23" s="17"/>
      <c r="C23" s="17"/>
      <c r="D23" s="17"/>
      <c r="E23" s="17"/>
      <c r="F23" s="18"/>
      <c r="G23" s="10">
        <v>25</v>
      </c>
      <c r="H23" s="10">
        <v>96</v>
      </c>
      <c r="I23" s="12"/>
      <c r="J23" s="17"/>
    </row>
    <row r="24" spans="1:10" ht="13.5">
      <c r="A24" s="17"/>
      <c r="B24" s="17"/>
      <c r="C24" s="17"/>
      <c r="D24" s="17"/>
      <c r="E24" s="17"/>
      <c r="F24" s="18"/>
      <c r="G24" s="10">
        <v>21</v>
      </c>
      <c r="H24" s="10">
        <v>91</v>
      </c>
      <c r="I24" s="12"/>
      <c r="J24" s="17"/>
    </row>
    <row r="25" spans="1:10" ht="13.5">
      <c r="A25" s="17"/>
      <c r="B25" s="17"/>
      <c r="C25" s="17"/>
      <c r="D25" s="17"/>
      <c r="E25" s="17"/>
      <c r="F25" s="18"/>
      <c r="G25" s="10">
        <v>7</v>
      </c>
      <c r="H25" s="10">
        <v>80</v>
      </c>
      <c r="I25" s="12"/>
      <c r="J25" s="17"/>
    </row>
    <row r="26" spans="1:10" ht="13.5">
      <c r="A26" s="17"/>
      <c r="B26" s="17"/>
      <c r="C26" s="17"/>
      <c r="D26" s="17"/>
      <c r="E26" s="17"/>
      <c r="F26" s="18"/>
      <c r="G26" s="10">
        <v>9</v>
      </c>
      <c r="H26" s="10">
        <v>78</v>
      </c>
      <c r="I26" s="12"/>
      <c r="J26" s="17"/>
    </row>
    <row r="27" spans="1:10" ht="13.5">
      <c r="A27" s="17"/>
      <c r="B27" s="17"/>
      <c r="C27" s="17"/>
      <c r="D27" s="17"/>
      <c r="E27" s="17"/>
      <c r="F27" s="18"/>
      <c r="G27" s="10">
        <v>11</v>
      </c>
      <c r="H27" s="10">
        <v>80</v>
      </c>
      <c r="I27" s="12"/>
      <c r="J27" s="17"/>
    </row>
    <row r="28" spans="1:10" ht="13.5">
      <c r="A28" s="17"/>
      <c r="B28" s="17"/>
      <c r="C28" s="17"/>
      <c r="D28" s="17"/>
      <c r="E28" s="17"/>
      <c r="F28" s="18"/>
      <c r="G28" s="10">
        <v>14</v>
      </c>
      <c r="H28" s="10">
        <v>91</v>
      </c>
      <c r="I28" s="12"/>
      <c r="J28" s="17"/>
    </row>
    <row r="29" spans="1:10" ht="13.5">
      <c r="A29" s="17"/>
      <c r="B29" s="17"/>
      <c r="C29" s="17"/>
      <c r="D29" s="17"/>
      <c r="E29" s="17"/>
      <c r="F29" s="18"/>
      <c r="G29" s="10">
        <v>4</v>
      </c>
      <c r="H29" s="10">
        <v>71</v>
      </c>
      <c r="I29" s="12"/>
      <c r="J29" s="17"/>
    </row>
    <row r="30" spans="1:10" ht="13.5">
      <c r="A30" s="17"/>
      <c r="B30" s="17"/>
      <c r="C30" s="17"/>
      <c r="D30" s="17"/>
      <c r="E30" s="17"/>
      <c r="F30" s="18"/>
      <c r="G30" s="10">
        <v>8</v>
      </c>
      <c r="H30" s="10">
        <v>80</v>
      </c>
      <c r="I30" s="12"/>
      <c r="J30" s="17"/>
    </row>
  </sheetData>
  <printOptions/>
  <pageMargins left="0.7000000476837158" right="0.7000000476837158" top="0.75" bottom="0.75" header="0.30000001192092896" footer="0.30000001192092896"/>
  <pageSetup firstPageNumber="1" useFirstPageNumber="1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74"/>
  <sheetViews>
    <sheetView showGridLines="0" workbookViewId="0" topLeftCell="A1">
      <selection activeCell="A1" sqref="A1"/>
    </sheetView>
  </sheetViews>
  <sheetFormatPr defaultColWidth="12.8515625" defaultRowHeight="19.5" customHeight="1"/>
  <cols>
    <col min="1" max="3" width="9.421875" style="136" customWidth="1"/>
    <col min="4" max="4" width="8.8515625" style="136" customWidth="1"/>
    <col min="5" max="5" width="8.421875" style="136" customWidth="1"/>
    <col min="6" max="6" width="13.7109375" style="136" customWidth="1"/>
    <col min="7" max="7" width="11.28125" style="136" customWidth="1"/>
    <col min="8" max="8" width="16.8515625" style="136" customWidth="1"/>
    <col min="9" max="9" width="23.421875" style="136" customWidth="1"/>
    <col min="10" max="16384" width="12.00390625" style="136" customWidth="1"/>
  </cols>
  <sheetData>
    <row r="1" spans="1:9" ht="13.5">
      <c r="A1" s="17"/>
      <c r="B1" s="17"/>
      <c r="C1" s="17"/>
      <c r="D1" s="18"/>
      <c r="E1" s="144" t="s">
        <v>13</v>
      </c>
      <c r="F1" s="144"/>
      <c r="G1" s="144"/>
      <c r="H1" s="144"/>
      <c r="I1" s="144"/>
    </row>
    <row r="2" spans="1:9" ht="13.5">
      <c r="A2" s="17"/>
      <c r="B2" s="17"/>
      <c r="C2" s="17"/>
      <c r="D2" s="18"/>
      <c r="E2" s="144" t="s">
        <v>14</v>
      </c>
      <c r="F2" s="144"/>
      <c r="G2" s="144"/>
      <c r="H2" s="144"/>
      <c r="I2" s="144"/>
    </row>
    <row r="3" spans="1:9" ht="13.5">
      <c r="A3" s="17"/>
      <c r="B3" s="17"/>
      <c r="C3" s="17"/>
      <c r="D3" s="18"/>
      <c r="E3" s="144" t="s">
        <v>15</v>
      </c>
      <c r="F3" s="144"/>
      <c r="G3" s="144"/>
      <c r="H3" s="144"/>
      <c r="I3" s="144"/>
    </row>
    <row r="4" spans="1:9" ht="13.5">
      <c r="A4" s="17"/>
      <c r="B4" s="17"/>
      <c r="C4" s="17"/>
      <c r="D4" s="18"/>
      <c r="E4" s="144" t="s">
        <v>16</v>
      </c>
      <c r="F4" s="144"/>
      <c r="G4" s="144"/>
      <c r="H4" s="144"/>
      <c r="I4" s="144"/>
    </row>
    <row r="5" spans="1:9" ht="13.5">
      <c r="A5" s="17"/>
      <c r="B5" s="17"/>
      <c r="C5" s="17"/>
      <c r="D5" s="17"/>
      <c r="E5" s="16"/>
      <c r="F5" s="16"/>
      <c r="G5" s="16"/>
      <c r="H5" s="16"/>
      <c r="I5" s="16"/>
    </row>
    <row r="6" spans="1:9" ht="13.5">
      <c r="A6" s="19"/>
      <c r="B6" s="19"/>
      <c r="C6" s="19"/>
      <c r="D6" s="17"/>
      <c r="E6" s="19"/>
      <c r="F6" s="19"/>
      <c r="G6" s="17"/>
      <c r="H6" s="17"/>
      <c r="I6" s="17"/>
    </row>
    <row r="7" spans="1:9" ht="13.5">
      <c r="A7" s="4" t="str">
        <f>"Ave "&amp;A10</f>
        <v>Ave Quiz 1</v>
      </c>
      <c r="B7" s="4" t="str">
        <f>"Ave "&amp;B10</f>
        <v>Ave Quiz 2</v>
      </c>
      <c r="C7" s="4" t="str">
        <f>"Ave "&amp;C10</f>
        <v>Ave Quiz 3</v>
      </c>
      <c r="D7" s="3"/>
      <c r="E7" s="4" t="s">
        <v>538</v>
      </c>
      <c r="F7" s="11"/>
      <c r="G7" s="12"/>
      <c r="H7" s="17"/>
      <c r="I7" s="17"/>
    </row>
    <row r="8" spans="1:9" ht="13.5">
      <c r="A8" s="11"/>
      <c r="B8" s="11"/>
      <c r="C8" s="11"/>
      <c r="D8" s="12"/>
      <c r="E8" s="53"/>
      <c r="F8" s="53"/>
      <c r="G8" s="17"/>
      <c r="H8" s="17"/>
      <c r="I8" s="17"/>
    </row>
    <row r="9" spans="1:9" ht="13.5">
      <c r="A9" s="15"/>
      <c r="B9" s="15"/>
      <c r="C9" s="15"/>
      <c r="D9" s="36"/>
      <c r="E9" s="6" t="s">
        <v>537</v>
      </c>
      <c r="F9" s="6" t="s">
        <v>17</v>
      </c>
      <c r="G9" s="7"/>
      <c r="H9" s="17"/>
      <c r="I9" s="17"/>
    </row>
    <row r="10" spans="1:9" ht="13.5">
      <c r="A10" s="4" t="s">
        <v>18</v>
      </c>
      <c r="B10" s="4" t="s">
        <v>19</v>
      </c>
      <c r="C10" s="4" t="s">
        <v>20</v>
      </c>
      <c r="D10" s="3"/>
      <c r="E10" s="10">
        <v>23</v>
      </c>
      <c r="F10" s="11"/>
      <c r="G10" s="12"/>
      <c r="H10" s="17"/>
      <c r="I10" s="17"/>
    </row>
    <row r="11" spans="1:9" ht="13.5">
      <c r="A11" s="10">
        <v>18</v>
      </c>
      <c r="B11" s="10">
        <v>15</v>
      </c>
      <c r="C11" s="10">
        <v>3</v>
      </c>
      <c r="D11" s="3"/>
      <c r="E11" s="10">
        <v>24</v>
      </c>
      <c r="F11" s="11"/>
      <c r="G11" s="12"/>
      <c r="H11" s="17"/>
      <c r="I11" s="17"/>
    </row>
    <row r="12" spans="1:9" ht="13.5">
      <c r="A12" s="10">
        <v>16</v>
      </c>
      <c r="B12" s="10">
        <v>18</v>
      </c>
      <c r="C12" s="10">
        <v>2</v>
      </c>
      <c r="D12" s="3"/>
      <c r="E12" s="10">
        <v>19</v>
      </c>
      <c r="F12" s="11"/>
      <c r="G12" s="12"/>
      <c r="H12" s="17"/>
      <c r="I12" s="17"/>
    </row>
    <row r="13" spans="1:9" ht="13.5">
      <c r="A13" s="10">
        <v>2</v>
      </c>
      <c r="B13" s="10">
        <v>4</v>
      </c>
      <c r="C13" s="10">
        <v>15</v>
      </c>
      <c r="D13" s="3"/>
      <c r="E13" s="10">
        <v>28</v>
      </c>
      <c r="F13" s="11"/>
      <c r="G13" s="12"/>
      <c r="H13" s="17"/>
      <c r="I13" s="17"/>
    </row>
    <row r="14" spans="1:9" ht="13.5">
      <c r="A14" s="10">
        <v>17</v>
      </c>
      <c r="B14" s="10">
        <v>16</v>
      </c>
      <c r="C14" s="10">
        <v>3</v>
      </c>
      <c r="D14" s="12"/>
      <c r="E14" s="15"/>
      <c r="F14" s="16"/>
      <c r="G14" s="19"/>
      <c r="H14" s="19"/>
      <c r="I14" s="17"/>
    </row>
    <row r="15" spans="1:9" ht="13.5">
      <c r="A15" s="10">
        <v>24</v>
      </c>
      <c r="B15" s="10">
        <v>7</v>
      </c>
      <c r="C15" s="10">
        <v>9</v>
      </c>
      <c r="D15" s="3"/>
      <c r="E15" s="4" t="s">
        <v>21</v>
      </c>
      <c r="F15" s="3"/>
      <c r="G15" s="4" t="s">
        <v>21</v>
      </c>
      <c r="H15" s="2" t="s">
        <v>22</v>
      </c>
      <c r="I15" s="12"/>
    </row>
    <row r="16" spans="1:9" ht="13.5">
      <c r="A16" s="10">
        <v>16</v>
      </c>
      <c r="B16" s="10">
        <v>16</v>
      </c>
      <c r="C16" s="10">
        <v>3</v>
      </c>
      <c r="D16" s="3"/>
      <c r="E16" s="10" t="s">
        <v>583</v>
      </c>
      <c r="F16" s="3"/>
      <c r="G16" s="10" t="s">
        <v>590</v>
      </c>
      <c r="H16" s="11"/>
      <c r="I16" s="12"/>
    </row>
    <row r="17" spans="1:9" ht="13.5">
      <c r="A17" s="10">
        <v>14</v>
      </c>
      <c r="B17" s="10">
        <v>5</v>
      </c>
      <c r="C17" s="10">
        <v>16</v>
      </c>
      <c r="D17" s="3"/>
      <c r="E17" s="10" t="s">
        <v>587</v>
      </c>
      <c r="F17" s="3"/>
      <c r="G17" s="10" t="s">
        <v>587</v>
      </c>
      <c r="H17" s="11"/>
      <c r="I17" s="12"/>
    </row>
    <row r="18" spans="1:9" ht="13.5">
      <c r="A18" s="10">
        <v>20</v>
      </c>
      <c r="B18" s="10">
        <v>23</v>
      </c>
      <c r="C18" s="10">
        <v>1</v>
      </c>
      <c r="D18" s="3"/>
      <c r="E18" s="10" t="s">
        <v>583</v>
      </c>
      <c r="F18" s="3"/>
      <c r="G18" s="10" t="s">
        <v>583</v>
      </c>
      <c r="H18" s="11"/>
      <c r="I18" s="12"/>
    </row>
    <row r="19" spans="1:9" ht="13.5">
      <c r="A19" s="10">
        <v>14</v>
      </c>
      <c r="B19" s="10">
        <v>7</v>
      </c>
      <c r="C19" s="10">
        <v>18</v>
      </c>
      <c r="D19" s="3"/>
      <c r="E19" s="10" t="s">
        <v>587</v>
      </c>
      <c r="F19" s="12"/>
      <c r="G19" s="16"/>
      <c r="H19" s="16"/>
      <c r="I19" s="17"/>
    </row>
    <row r="20" spans="1:9" ht="13.5" hidden="1">
      <c r="A20" s="10">
        <v>7</v>
      </c>
      <c r="B20" s="10">
        <v>21</v>
      </c>
      <c r="C20" s="10">
        <v>6</v>
      </c>
      <c r="D20" s="3"/>
      <c r="E20" s="10" t="s">
        <v>583</v>
      </c>
      <c r="F20" s="12"/>
      <c r="G20" s="17"/>
      <c r="H20" s="17"/>
      <c r="I20" s="17"/>
    </row>
    <row r="21" spans="1:9" ht="13.5" hidden="1">
      <c r="A21" s="10">
        <v>1</v>
      </c>
      <c r="B21" s="10">
        <v>5</v>
      </c>
      <c r="C21" s="10">
        <v>3</v>
      </c>
      <c r="D21" s="3"/>
      <c r="E21" s="10" t="s">
        <v>587</v>
      </c>
      <c r="F21" s="12"/>
      <c r="G21" s="17"/>
      <c r="H21" s="17"/>
      <c r="I21" s="17"/>
    </row>
    <row r="22" spans="1:9" ht="13.5" hidden="1">
      <c r="A22" s="10">
        <v>11</v>
      </c>
      <c r="B22" s="10">
        <v>5</v>
      </c>
      <c r="C22" s="10">
        <v>19</v>
      </c>
      <c r="D22" s="3"/>
      <c r="E22" s="10" t="s">
        <v>590</v>
      </c>
      <c r="F22" s="12"/>
      <c r="G22" s="17"/>
      <c r="H22" s="17"/>
      <c r="I22" s="17"/>
    </row>
    <row r="23" spans="1:9" ht="13.5" hidden="1">
      <c r="A23" s="10">
        <v>4</v>
      </c>
      <c r="B23" s="10">
        <v>19</v>
      </c>
      <c r="C23" s="10">
        <v>15</v>
      </c>
      <c r="D23" s="3"/>
      <c r="E23" s="10" t="s">
        <v>587</v>
      </c>
      <c r="F23" s="12"/>
      <c r="G23" s="17"/>
      <c r="H23" s="17"/>
      <c r="I23" s="17"/>
    </row>
    <row r="24" spans="1:9" ht="13.5" hidden="1">
      <c r="A24" s="10">
        <v>3</v>
      </c>
      <c r="B24" s="10">
        <v>21</v>
      </c>
      <c r="C24" s="10">
        <v>4</v>
      </c>
      <c r="D24" s="3"/>
      <c r="E24" s="10" t="s">
        <v>590</v>
      </c>
      <c r="F24" s="12"/>
      <c r="G24" s="17"/>
      <c r="H24" s="17"/>
      <c r="I24" s="17"/>
    </row>
    <row r="25" spans="1:9" ht="13.5" hidden="1">
      <c r="A25" s="10">
        <v>7</v>
      </c>
      <c r="B25" s="10">
        <v>17</v>
      </c>
      <c r="C25" s="10">
        <v>22</v>
      </c>
      <c r="D25" s="3"/>
      <c r="E25" s="10" t="s">
        <v>587</v>
      </c>
      <c r="F25" s="12"/>
      <c r="G25" s="17"/>
      <c r="H25" s="17"/>
      <c r="I25" s="17"/>
    </row>
    <row r="26" spans="1:9" ht="13.5" hidden="1">
      <c r="A26" s="10">
        <v>17</v>
      </c>
      <c r="B26" s="10">
        <v>3</v>
      </c>
      <c r="C26" s="10">
        <v>22</v>
      </c>
      <c r="D26" s="3"/>
      <c r="E26" s="10" t="s">
        <v>587</v>
      </c>
      <c r="F26" s="12"/>
      <c r="G26" s="17"/>
      <c r="H26" s="17"/>
      <c r="I26" s="17"/>
    </row>
    <row r="27" spans="1:9" ht="13.5" hidden="1">
      <c r="A27" s="10">
        <v>14</v>
      </c>
      <c r="B27" s="10">
        <v>22</v>
      </c>
      <c r="C27" s="10">
        <v>13</v>
      </c>
      <c r="D27" s="3"/>
      <c r="E27" s="10" t="s">
        <v>590</v>
      </c>
      <c r="F27" s="12"/>
      <c r="G27" s="17"/>
      <c r="H27" s="17"/>
      <c r="I27" s="17"/>
    </row>
    <row r="28" spans="1:9" ht="13.5" hidden="1">
      <c r="A28" s="10">
        <v>9</v>
      </c>
      <c r="B28" s="10">
        <v>1</v>
      </c>
      <c r="C28" s="10">
        <v>13</v>
      </c>
      <c r="D28" s="3"/>
      <c r="E28" s="10" t="s">
        <v>583</v>
      </c>
      <c r="F28" s="12"/>
      <c r="G28" s="17"/>
      <c r="H28" s="17"/>
      <c r="I28" s="17"/>
    </row>
    <row r="29" spans="1:9" ht="13.5" hidden="1">
      <c r="A29" s="10">
        <v>9</v>
      </c>
      <c r="B29" s="10">
        <v>16</v>
      </c>
      <c r="C29" s="10">
        <v>21</v>
      </c>
      <c r="D29" s="3"/>
      <c r="E29" s="10" t="s">
        <v>590</v>
      </c>
      <c r="F29" s="12"/>
      <c r="G29" s="17"/>
      <c r="H29" s="17"/>
      <c r="I29" s="17"/>
    </row>
    <row r="30" spans="1:9" ht="13.5" hidden="1">
      <c r="A30" s="10">
        <v>5</v>
      </c>
      <c r="B30" s="10">
        <v>10</v>
      </c>
      <c r="C30" s="10">
        <v>14</v>
      </c>
      <c r="D30" s="3"/>
      <c r="E30" s="10" t="s">
        <v>590</v>
      </c>
      <c r="F30" s="12"/>
      <c r="G30" s="17"/>
      <c r="H30" s="17"/>
      <c r="I30" s="17"/>
    </row>
    <row r="31" spans="1:9" ht="13.5" hidden="1">
      <c r="A31" s="10">
        <v>16</v>
      </c>
      <c r="B31" s="10">
        <v>23</v>
      </c>
      <c r="C31" s="10">
        <v>19</v>
      </c>
      <c r="D31" s="3"/>
      <c r="E31" s="10" t="s">
        <v>590</v>
      </c>
      <c r="F31" s="12"/>
      <c r="G31" s="17"/>
      <c r="H31" s="17"/>
      <c r="I31" s="17"/>
    </row>
    <row r="32" spans="1:9" ht="13.5" hidden="1">
      <c r="A32" s="10">
        <v>21</v>
      </c>
      <c r="B32" s="10">
        <v>12</v>
      </c>
      <c r="C32" s="10">
        <v>24</v>
      </c>
      <c r="D32" s="3"/>
      <c r="E32" s="10" t="s">
        <v>583</v>
      </c>
      <c r="F32" s="12"/>
      <c r="G32" s="17"/>
      <c r="H32" s="17"/>
      <c r="I32" s="17"/>
    </row>
    <row r="33" spans="1:9" ht="13.5">
      <c r="A33" s="10">
        <v>21</v>
      </c>
      <c r="B33" s="10">
        <v>17</v>
      </c>
      <c r="C33" s="10">
        <v>16</v>
      </c>
      <c r="D33" s="3"/>
      <c r="E33" s="10" t="s">
        <v>590</v>
      </c>
      <c r="F33" s="12"/>
      <c r="G33" s="17"/>
      <c r="H33" s="17"/>
      <c r="I33" s="17"/>
    </row>
    <row r="34" spans="1:9" ht="13.5">
      <c r="A34" s="16"/>
      <c r="B34" s="16"/>
      <c r="C34" s="16"/>
      <c r="D34" s="18"/>
      <c r="E34" s="10" t="s">
        <v>587</v>
      </c>
      <c r="F34" s="12"/>
      <c r="G34" s="17"/>
      <c r="H34" s="17"/>
      <c r="I34" s="17"/>
    </row>
    <row r="35" spans="1:9" ht="13.5">
      <c r="A35" s="17"/>
      <c r="B35" s="17"/>
      <c r="C35" s="17"/>
      <c r="D35" s="18"/>
      <c r="E35" s="10" t="s">
        <v>590</v>
      </c>
      <c r="F35" s="12"/>
      <c r="G35" s="17"/>
      <c r="H35" s="17"/>
      <c r="I35" s="17"/>
    </row>
    <row r="36" spans="1:9" ht="13.5">
      <c r="A36" s="17"/>
      <c r="B36" s="17"/>
      <c r="C36" s="17"/>
      <c r="D36" s="18"/>
      <c r="E36" s="10" t="s">
        <v>587</v>
      </c>
      <c r="F36" s="12"/>
      <c r="G36" s="17"/>
      <c r="H36" s="17"/>
      <c r="I36" s="17"/>
    </row>
    <row r="37" spans="1:9" ht="13.5">
      <c r="A37" s="17"/>
      <c r="B37" s="17"/>
      <c r="C37" s="17"/>
      <c r="D37" s="18"/>
      <c r="E37" s="10" t="s">
        <v>583</v>
      </c>
      <c r="F37" s="12"/>
      <c r="G37" s="17"/>
      <c r="H37" s="17"/>
      <c r="I37" s="17"/>
    </row>
    <row r="38" spans="1:9" ht="13.5">
      <c r="A38" s="17"/>
      <c r="B38" s="17"/>
      <c r="C38" s="17"/>
      <c r="D38" s="18"/>
      <c r="E38" s="10" t="s">
        <v>590</v>
      </c>
      <c r="F38" s="12"/>
      <c r="G38" s="17"/>
      <c r="H38" s="17"/>
      <c r="I38" s="17"/>
    </row>
    <row r="39" spans="1:9" ht="13.5">
      <c r="A39" s="17"/>
      <c r="B39" s="17"/>
      <c r="C39" s="17"/>
      <c r="D39" s="18"/>
      <c r="E39" s="10" t="s">
        <v>590</v>
      </c>
      <c r="F39" s="12"/>
      <c r="G39" s="17"/>
      <c r="H39" s="17"/>
      <c r="I39" s="17"/>
    </row>
    <row r="40" spans="1:9" ht="13.5">
      <c r="A40" s="17"/>
      <c r="B40" s="17"/>
      <c r="C40" s="17"/>
      <c r="D40" s="18"/>
      <c r="E40" s="10" t="s">
        <v>587</v>
      </c>
      <c r="F40" s="12"/>
      <c r="G40" s="17"/>
      <c r="H40" s="17"/>
      <c r="I40" s="17"/>
    </row>
    <row r="41" spans="1:9" ht="13.5">
      <c r="A41" s="17"/>
      <c r="B41" s="17"/>
      <c r="C41" s="17"/>
      <c r="D41" s="18"/>
      <c r="E41" s="10" t="s">
        <v>587</v>
      </c>
      <c r="F41" s="12"/>
      <c r="G41" s="17"/>
      <c r="H41" s="17"/>
      <c r="I41" s="17"/>
    </row>
    <row r="42" spans="1:9" ht="13.5">
      <c r="A42" s="17"/>
      <c r="B42" s="17"/>
      <c r="C42" s="17"/>
      <c r="D42" s="18"/>
      <c r="E42" s="10" t="s">
        <v>590</v>
      </c>
      <c r="F42" s="12"/>
      <c r="G42" s="17"/>
      <c r="H42" s="17"/>
      <c r="I42" s="17"/>
    </row>
    <row r="43" spans="1:9" ht="13.5">
      <c r="A43" s="17"/>
      <c r="B43" s="17"/>
      <c r="C43" s="17"/>
      <c r="D43" s="18"/>
      <c r="E43" s="10" t="s">
        <v>587</v>
      </c>
      <c r="F43" s="12"/>
      <c r="G43" s="17"/>
      <c r="H43" s="17"/>
      <c r="I43" s="17"/>
    </row>
    <row r="44" spans="1:9" ht="13.5">
      <c r="A44" s="17"/>
      <c r="B44" s="17"/>
      <c r="C44" s="17"/>
      <c r="D44" s="18"/>
      <c r="E44" s="10" t="s">
        <v>590</v>
      </c>
      <c r="F44" s="12"/>
      <c r="G44" s="17"/>
      <c r="H44" s="17"/>
      <c r="I44" s="17"/>
    </row>
    <row r="45" spans="1:9" ht="13.5">
      <c r="A45" s="17"/>
      <c r="B45" s="17"/>
      <c r="C45" s="17"/>
      <c r="D45" s="18"/>
      <c r="E45" s="10" t="s">
        <v>590</v>
      </c>
      <c r="F45" s="12"/>
      <c r="G45" s="17"/>
      <c r="H45" s="17"/>
      <c r="I45" s="17"/>
    </row>
    <row r="46" spans="1:9" ht="13.5">
      <c r="A46" s="17"/>
      <c r="B46" s="17"/>
      <c r="C46" s="17"/>
      <c r="D46" s="18"/>
      <c r="E46" s="10" t="s">
        <v>587</v>
      </c>
      <c r="F46" s="12"/>
      <c r="G46" s="17"/>
      <c r="H46" s="17"/>
      <c r="I46" s="17"/>
    </row>
    <row r="47" spans="1:9" ht="13.5">
      <c r="A47" s="17"/>
      <c r="B47" s="17"/>
      <c r="C47" s="17"/>
      <c r="D47" s="18"/>
      <c r="E47" s="10" t="s">
        <v>583</v>
      </c>
      <c r="F47" s="12"/>
      <c r="G47" s="17"/>
      <c r="H47" s="17"/>
      <c r="I47" s="17"/>
    </row>
    <row r="48" spans="1:9" ht="13.5">
      <c r="A48" s="17"/>
      <c r="B48" s="17"/>
      <c r="C48" s="17"/>
      <c r="D48" s="18"/>
      <c r="E48" s="10" t="s">
        <v>590</v>
      </c>
      <c r="F48" s="12"/>
      <c r="G48" s="17"/>
      <c r="H48" s="17"/>
      <c r="I48" s="17"/>
    </row>
    <row r="49" spans="1:9" ht="13.5">
      <c r="A49" s="17"/>
      <c r="B49" s="17"/>
      <c r="C49" s="17"/>
      <c r="D49" s="18"/>
      <c r="E49" s="10" t="s">
        <v>587</v>
      </c>
      <c r="F49" s="12"/>
      <c r="G49" s="17"/>
      <c r="H49" s="17"/>
      <c r="I49" s="17"/>
    </row>
    <row r="50" spans="1:9" ht="13.5">
      <c r="A50" s="17"/>
      <c r="B50" s="17"/>
      <c r="C50" s="17"/>
      <c r="D50" s="18"/>
      <c r="E50" s="10" t="s">
        <v>587</v>
      </c>
      <c r="F50" s="12"/>
      <c r="G50" s="17"/>
      <c r="H50" s="17"/>
      <c r="I50" s="17"/>
    </row>
    <row r="51" spans="1:9" ht="13.5">
      <c r="A51" s="17"/>
      <c r="B51" s="17"/>
      <c r="C51" s="17"/>
      <c r="D51" s="18"/>
      <c r="E51" s="10" t="s">
        <v>587</v>
      </c>
      <c r="F51" s="12"/>
      <c r="G51" s="17"/>
      <c r="H51" s="17"/>
      <c r="I51" s="17"/>
    </row>
    <row r="52" spans="1:9" ht="13.5">
      <c r="A52" s="17"/>
      <c r="B52" s="17"/>
      <c r="C52" s="17"/>
      <c r="D52" s="18"/>
      <c r="E52" s="10" t="s">
        <v>587</v>
      </c>
      <c r="F52" s="12"/>
      <c r="G52" s="17"/>
      <c r="H52" s="17"/>
      <c r="I52" s="17"/>
    </row>
    <row r="53" spans="1:9" ht="13.5">
      <c r="A53" s="17"/>
      <c r="B53" s="17"/>
      <c r="C53" s="17"/>
      <c r="D53" s="18"/>
      <c r="E53" s="10" t="s">
        <v>587</v>
      </c>
      <c r="F53" s="12"/>
      <c r="G53" s="17"/>
      <c r="H53" s="17"/>
      <c r="I53" s="17"/>
    </row>
    <row r="54" spans="1:9" ht="13.5">
      <c r="A54" s="17"/>
      <c r="B54" s="17"/>
      <c r="C54" s="17"/>
      <c r="D54" s="18"/>
      <c r="E54" s="10" t="s">
        <v>587</v>
      </c>
      <c r="F54" s="12"/>
      <c r="G54" s="17"/>
      <c r="H54" s="17"/>
      <c r="I54" s="17"/>
    </row>
    <row r="55" spans="1:9" ht="13.5">
      <c r="A55" s="17"/>
      <c r="B55" s="17"/>
      <c r="C55" s="17"/>
      <c r="D55" s="18"/>
      <c r="E55" s="10" t="s">
        <v>587</v>
      </c>
      <c r="F55" s="12"/>
      <c r="G55" s="17"/>
      <c r="H55" s="17"/>
      <c r="I55" s="17"/>
    </row>
    <row r="56" spans="1:9" ht="13.5">
      <c r="A56" s="17"/>
      <c r="B56" s="17"/>
      <c r="C56" s="17"/>
      <c r="D56" s="18"/>
      <c r="E56" s="10" t="s">
        <v>587</v>
      </c>
      <c r="F56" s="12"/>
      <c r="G56" s="17"/>
      <c r="H56" s="17"/>
      <c r="I56" s="17"/>
    </row>
    <row r="57" spans="1:9" ht="13.5">
      <c r="A57" s="17"/>
      <c r="B57" s="17"/>
      <c r="C57" s="17"/>
      <c r="D57" s="18"/>
      <c r="E57" s="10" t="s">
        <v>583</v>
      </c>
      <c r="F57" s="12"/>
      <c r="G57" s="17"/>
      <c r="H57" s="17"/>
      <c r="I57" s="17"/>
    </row>
    <row r="58" spans="1:9" ht="13.5">
      <c r="A58" s="17"/>
      <c r="B58" s="17"/>
      <c r="C58" s="17"/>
      <c r="D58" s="18"/>
      <c r="E58" s="10" t="s">
        <v>587</v>
      </c>
      <c r="F58" s="12"/>
      <c r="G58" s="17"/>
      <c r="H58" s="17"/>
      <c r="I58" s="17"/>
    </row>
    <row r="59" spans="1:9" ht="13.5">
      <c r="A59" s="17"/>
      <c r="B59" s="17"/>
      <c r="C59" s="17"/>
      <c r="D59" s="18"/>
      <c r="E59" s="10" t="s">
        <v>590</v>
      </c>
      <c r="F59" s="12"/>
      <c r="G59" s="17"/>
      <c r="H59" s="17"/>
      <c r="I59" s="17"/>
    </row>
    <row r="60" spans="1:9" ht="13.5">
      <c r="A60" s="17"/>
      <c r="B60" s="17"/>
      <c r="C60" s="17"/>
      <c r="D60" s="18"/>
      <c r="E60" s="10" t="s">
        <v>590</v>
      </c>
      <c r="F60" s="12"/>
      <c r="G60" s="17"/>
      <c r="H60" s="17"/>
      <c r="I60" s="17"/>
    </row>
    <row r="61" spans="1:9" ht="13.5">
      <c r="A61" s="17"/>
      <c r="B61" s="17"/>
      <c r="C61" s="17"/>
      <c r="D61" s="18"/>
      <c r="E61" s="10" t="s">
        <v>583</v>
      </c>
      <c r="F61" s="12"/>
      <c r="G61" s="17"/>
      <c r="H61" s="17"/>
      <c r="I61" s="17"/>
    </row>
    <row r="62" spans="1:9" ht="13.5">
      <c r="A62" s="17"/>
      <c r="B62" s="17"/>
      <c r="C62" s="17"/>
      <c r="D62" s="18"/>
      <c r="E62" s="10" t="s">
        <v>587</v>
      </c>
      <c r="F62" s="12"/>
      <c r="G62" s="17"/>
      <c r="H62" s="17"/>
      <c r="I62" s="17"/>
    </row>
    <row r="63" spans="1:9" ht="13.5">
      <c r="A63" s="17"/>
      <c r="B63" s="17"/>
      <c r="C63" s="17"/>
      <c r="D63" s="18"/>
      <c r="E63" s="10" t="s">
        <v>587</v>
      </c>
      <c r="F63" s="12"/>
      <c r="G63" s="17"/>
      <c r="H63" s="17"/>
      <c r="I63" s="17"/>
    </row>
    <row r="64" spans="1:9" ht="13.5">
      <c r="A64" s="17"/>
      <c r="B64" s="17"/>
      <c r="C64" s="17"/>
      <c r="D64" s="18"/>
      <c r="E64" s="10" t="s">
        <v>587</v>
      </c>
      <c r="F64" s="12"/>
      <c r="G64" s="17"/>
      <c r="H64" s="17"/>
      <c r="I64" s="17"/>
    </row>
    <row r="65" spans="1:9" ht="13.5">
      <c r="A65" s="17"/>
      <c r="B65" s="17"/>
      <c r="C65" s="17"/>
      <c r="D65" s="18"/>
      <c r="E65" s="10" t="s">
        <v>587</v>
      </c>
      <c r="F65" s="12"/>
      <c r="G65" s="17"/>
      <c r="H65" s="17"/>
      <c r="I65" s="17"/>
    </row>
    <row r="66" spans="1:9" ht="13.5">
      <c r="A66" s="17"/>
      <c r="B66" s="17"/>
      <c r="C66" s="17"/>
      <c r="D66" s="18"/>
      <c r="E66" s="10" t="s">
        <v>590</v>
      </c>
      <c r="F66" s="12"/>
      <c r="G66" s="17"/>
      <c r="H66" s="17"/>
      <c r="I66" s="17"/>
    </row>
    <row r="67" spans="1:9" ht="13.5">
      <c r="A67" s="17"/>
      <c r="B67" s="17"/>
      <c r="C67" s="17"/>
      <c r="D67" s="18"/>
      <c r="E67" s="10" t="s">
        <v>583</v>
      </c>
      <c r="F67" s="12"/>
      <c r="G67" s="17"/>
      <c r="H67" s="17"/>
      <c r="I67" s="17"/>
    </row>
    <row r="68" spans="1:9" ht="13.5">
      <c r="A68" s="17"/>
      <c r="B68" s="17"/>
      <c r="C68" s="17"/>
      <c r="D68" s="18"/>
      <c r="E68" s="10" t="s">
        <v>583</v>
      </c>
      <c r="F68" s="12"/>
      <c r="G68" s="17"/>
      <c r="H68" s="17"/>
      <c r="I68" s="17"/>
    </row>
    <row r="69" spans="1:9" ht="13.5">
      <c r="A69" s="17"/>
      <c r="B69" s="17"/>
      <c r="C69" s="17"/>
      <c r="D69" s="18"/>
      <c r="E69" s="10" t="s">
        <v>587</v>
      </c>
      <c r="F69" s="12"/>
      <c r="G69" s="17"/>
      <c r="H69" s="17"/>
      <c r="I69" s="17"/>
    </row>
    <row r="70" spans="1:9" ht="13.5">
      <c r="A70" s="17"/>
      <c r="B70" s="17"/>
      <c r="C70" s="17"/>
      <c r="D70" s="18"/>
      <c r="E70" s="10" t="s">
        <v>587</v>
      </c>
      <c r="F70" s="12"/>
      <c r="G70" s="17"/>
      <c r="H70" s="17"/>
      <c r="I70" s="17"/>
    </row>
    <row r="71" spans="1:9" ht="13.5">
      <c r="A71" s="17"/>
      <c r="B71" s="17"/>
      <c r="C71" s="17"/>
      <c r="D71" s="18"/>
      <c r="E71" s="10" t="s">
        <v>587</v>
      </c>
      <c r="F71" s="12"/>
      <c r="G71" s="17"/>
      <c r="H71" s="17"/>
      <c r="I71" s="17"/>
    </row>
    <row r="72" spans="1:9" ht="13.5">
      <c r="A72" s="17"/>
      <c r="B72" s="17"/>
      <c r="C72" s="17"/>
      <c r="D72" s="18"/>
      <c r="E72" s="10" t="s">
        <v>590</v>
      </c>
      <c r="F72" s="12"/>
      <c r="G72" s="17"/>
      <c r="H72" s="17"/>
      <c r="I72" s="17"/>
    </row>
    <row r="73" spans="1:9" ht="13.5">
      <c r="A73" s="17"/>
      <c r="B73" s="17"/>
      <c r="C73" s="17"/>
      <c r="D73" s="18"/>
      <c r="E73" s="10" t="s">
        <v>587</v>
      </c>
      <c r="F73" s="12"/>
      <c r="G73" s="17"/>
      <c r="H73" s="17"/>
      <c r="I73" s="17"/>
    </row>
    <row r="74" spans="1:9" ht="13.5">
      <c r="A74" s="17"/>
      <c r="B74" s="17"/>
      <c r="C74" s="17"/>
      <c r="D74" s="18"/>
      <c r="E74" s="10" t="s">
        <v>590</v>
      </c>
      <c r="F74" s="12"/>
      <c r="G74" s="17"/>
      <c r="H74" s="17"/>
      <c r="I74" s="17"/>
    </row>
  </sheetData>
  <mergeCells count="4">
    <mergeCell ref="E1:I1"/>
    <mergeCell ref="E2:I2"/>
    <mergeCell ref="E3:I3"/>
    <mergeCell ref="E4:I4"/>
  </mergeCells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8"/>
  <sheetViews>
    <sheetView showGridLines="0" tabSelected="1" workbookViewId="0" topLeftCell="A1">
      <selection activeCell="I3" sqref="I3"/>
    </sheetView>
  </sheetViews>
  <sheetFormatPr defaultColWidth="12.8515625" defaultRowHeight="19.5" customHeight="1"/>
  <cols>
    <col min="1" max="1" width="43.00390625" style="24" customWidth="1"/>
    <col min="2" max="2" width="11.421875" style="24" customWidth="1"/>
    <col min="3" max="3" width="11.140625" style="24" customWidth="1"/>
    <col min="4" max="4" width="10.140625" style="24" customWidth="1"/>
    <col min="5" max="5" width="10.8515625" style="24" customWidth="1"/>
    <col min="6" max="6" width="10.421875" style="24" customWidth="1"/>
    <col min="7" max="7" width="10.8515625" style="24" customWidth="1"/>
    <col min="8" max="8" width="1.421875" style="24" customWidth="1"/>
    <col min="9" max="10" width="8.8515625" style="24" customWidth="1"/>
    <col min="11" max="16384" width="12.00390625" style="24" customWidth="1"/>
  </cols>
  <sheetData>
    <row r="1" spans="1:10" ht="27.75">
      <c r="A1" s="2" t="s">
        <v>576</v>
      </c>
      <c r="B1" s="3"/>
      <c r="C1" s="4" t="s">
        <v>577</v>
      </c>
      <c r="D1" s="3"/>
      <c r="E1" s="4" t="s">
        <v>578</v>
      </c>
      <c r="F1" s="4" t="s">
        <v>579</v>
      </c>
      <c r="G1" s="4" t="s">
        <v>577</v>
      </c>
      <c r="H1" s="5"/>
      <c r="I1" s="6" t="s">
        <v>580</v>
      </c>
      <c r="J1" s="7" t="s">
        <v>581</v>
      </c>
    </row>
    <row r="2" spans="1:10" ht="13.5">
      <c r="A2" s="2" t="s">
        <v>582</v>
      </c>
      <c r="B2" s="3"/>
      <c r="C2" s="8">
        <v>7</v>
      </c>
      <c r="D2" s="3"/>
      <c r="E2" s="9">
        <v>40707</v>
      </c>
      <c r="F2" s="10" t="s">
        <v>583</v>
      </c>
      <c r="G2" s="8">
        <v>15546</v>
      </c>
      <c r="H2" s="3"/>
      <c r="I2" s="11">
        <v>8</v>
      </c>
      <c r="J2" s="12"/>
    </row>
    <row r="3" spans="1:10" ht="13.5">
      <c r="A3" s="2" t="s">
        <v>584</v>
      </c>
      <c r="B3" s="3"/>
      <c r="C3" s="8">
        <v>26</v>
      </c>
      <c r="D3" s="3"/>
      <c r="E3" s="9">
        <v>40708</v>
      </c>
      <c r="F3" s="10" t="s">
        <v>583</v>
      </c>
      <c r="G3" s="8">
        <v>25857</v>
      </c>
      <c r="H3" s="3"/>
      <c r="I3" s="11">
        <v>3</v>
      </c>
      <c r="J3" s="12"/>
    </row>
    <row r="4" spans="1:10" ht="13.5">
      <c r="A4" s="2" t="s">
        <v>585</v>
      </c>
      <c r="B4" s="3"/>
      <c r="C4" s="8">
        <v>9</v>
      </c>
      <c r="D4" s="3"/>
      <c r="E4" s="9">
        <v>40709</v>
      </c>
      <c r="F4" s="10" t="s">
        <v>583</v>
      </c>
      <c r="G4" s="8">
        <v>22494</v>
      </c>
      <c r="H4" s="3"/>
      <c r="I4" s="11">
        <v>4</v>
      </c>
      <c r="J4" s="12"/>
    </row>
    <row r="5" spans="1:10" ht="13.5">
      <c r="A5" s="2" t="s">
        <v>586</v>
      </c>
      <c r="B5" s="3"/>
      <c r="C5" s="8">
        <v>1</v>
      </c>
      <c r="D5" s="3"/>
      <c r="E5" s="9">
        <v>40710</v>
      </c>
      <c r="F5" s="10" t="s">
        <v>587</v>
      </c>
      <c r="G5" s="8">
        <v>22479</v>
      </c>
      <c r="H5" s="3"/>
      <c r="I5" s="11">
        <v>5</v>
      </c>
      <c r="J5" s="12"/>
    </row>
    <row r="6" spans="1:10" ht="13.5">
      <c r="A6" s="2" t="s">
        <v>588</v>
      </c>
      <c r="B6" s="3"/>
      <c r="C6" s="8">
        <v>4</v>
      </c>
      <c r="D6" s="3"/>
      <c r="E6" s="9">
        <v>40711</v>
      </c>
      <c r="F6" s="10" t="s">
        <v>587</v>
      </c>
      <c r="G6" s="8">
        <v>30664</v>
      </c>
      <c r="H6" s="3"/>
      <c r="I6" s="11">
        <v>1</v>
      </c>
      <c r="J6" s="12"/>
    </row>
    <row r="7" spans="1:10" ht="13.5">
      <c r="A7" s="2" t="s">
        <v>589</v>
      </c>
      <c r="B7" s="3"/>
      <c r="C7" s="8">
        <v>6</v>
      </c>
      <c r="D7" s="3"/>
      <c r="E7" s="9">
        <v>40712</v>
      </c>
      <c r="F7" s="10" t="s">
        <v>590</v>
      </c>
      <c r="G7" s="8">
        <f>G9</f>
        <v>15996</v>
      </c>
      <c r="H7" s="3"/>
      <c r="I7" s="11">
        <v>6.5</v>
      </c>
      <c r="J7" s="12"/>
    </row>
    <row r="8" spans="1:10" ht="13.5">
      <c r="A8" s="2" t="s">
        <v>591</v>
      </c>
      <c r="B8" s="3"/>
      <c r="C8" s="8">
        <v>10</v>
      </c>
      <c r="D8" s="3"/>
      <c r="E8" s="9">
        <v>40713</v>
      </c>
      <c r="F8" s="10" t="s">
        <v>587</v>
      </c>
      <c r="G8" s="8">
        <v>26478</v>
      </c>
      <c r="H8" s="3"/>
      <c r="I8" s="11">
        <v>2</v>
      </c>
      <c r="J8" s="12"/>
    </row>
    <row r="9" spans="1:10" ht="13.5">
      <c r="A9" s="2" t="s">
        <v>592</v>
      </c>
      <c r="B9" s="3"/>
      <c r="C9" s="13">
        <v>4</v>
      </c>
      <c r="D9" s="3"/>
      <c r="E9" s="9">
        <v>40714</v>
      </c>
      <c r="F9" s="10" t="s">
        <v>587</v>
      </c>
      <c r="G9" s="8">
        <v>15996</v>
      </c>
      <c r="H9" s="3"/>
      <c r="I9" s="11">
        <v>6.5</v>
      </c>
      <c r="J9" s="12"/>
    </row>
    <row r="10" spans="1:10" ht="13.5">
      <c r="A10" s="2" t="s">
        <v>593</v>
      </c>
      <c r="B10" s="3"/>
      <c r="C10" s="14">
        <f>SUM(C2:C9)</f>
        <v>67</v>
      </c>
      <c r="D10" s="12"/>
      <c r="E10" s="15"/>
      <c r="F10" s="15"/>
      <c r="G10" s="16"/>
      <c r="H10" s="17"/>
      <c r="I10" s="16"/>
      <c r="J10" s="17"/>
    </row>
    <row r="11" spans="1:10" ht="27.75">
      <c r="A11" s="2" t="s">
        <v>594</v>
      </c>
      <c r="B11" s="12"/>
      <c r="C11" s="16"/>
      <c r="D11" s="18"/>
      <c r="E11" s="4" t="s">
        <v>579</v>
      </c>
      <c r="F11" s="2" t="s">
        <v>595</v>
      </c>
      <c r="G11" s="12"/>
      <c r="H11" s="17"/>
      <c r="I11" s="17"/>
      <c r="J11" s="17"/>
    </row>
    <row r="12" spans="1:10" ht="13.5">
      <c r="A12" s="2" t="s">
        <v>596</v>
      </c>
      <c r="B12" s="12"/>
      <c r="C12" s="17"/>
      <c r="D12" s="18"/>
      <c r="E12" s="10" t="s">
        <v>583</v>
      </c>
      <c r="F12" s="11">
        <f>COUNTIF($F$2:$F$9,E12)</f>
        <v>3</v>
      </c>
      <c r="G12" s="12"/>
      <c r="H12" s="17"/>
      <c r="I12" s="17"/>
      <c r="J12" s="17"/>
    </row>
    <row r="13" spans="1:10" ht="13.5">
      <c r="A13" s="2" t="s">
        <v>597</v>
      </c>
      <c r="B13" s="12"/>
      <c r="C13" s="17"/>
      <c r="D13" s="18"/>
      <c r="E13" s="10" t="s">
        <v>587</v>
      </c>
      <c r="F13" s="11">
        <f>COUNTIF($F$2:$F$9,E13)</f>
        <v>4</v>
      </c>
      <c r="G13" s="12"/>
      <c r="H13" s="17"/>
      <c r="I13" s="17"/>
      <c r="J13" s="17"/>
    </row>
    <row r="14" spans="1:10" ht="13.5">
      <c r="A14" s="2" t="s">
        <v>598</v>
      </c>
      <c r="B14" s="12"/>
      <c r="C14" s="17"/>
      <c r="D14" s="18"/>
      <c r="E14" s="10" t="s">
        <v>590</v>
      </c>
      <c r="F14" s="11">
        <f>COUNTIF($F$2:$F$9,E14)</f>
        <v>1</v>
      </c>
      <c r="G14" s="12"/>
      <c r="H14" s="17"/>
      <c r="I14" s="17"/>
      <c r="J14" s="17"/>
    </row>
    <row r="15" spans="1:10" ht="84">
      <c r="A15" s="2" t="s">
        <v>599</v>
      </c>
      <c r="B15" s="12"/>
      <c r="C15" s="17"/>
      <c r="D15" s="17"/>
      <c r="E15" s="16"/>
      <c r="F15" s="16"/>
      <c r="G15" s="17"/>
      <c r="H15" s="17"/>
      <c r="I15" s="17"/>
      <c r="J15" s="17"/>
    </row>
    <row r="16" spans="1:10" ht="13.5">
      <c r="A16" s="2" t="s">
        <v>600</v>
      </c>
      <c r="B16" s="12"/>
      <c r="C16" s="17"/>
      <c r="D16" s="17"/>
      <c r="E16" s="17"/>
      <c r="F16" s="17"/>
      <c r="G16" s="17"/>
      <c r="H16" s="17"/>
      <c r="I16" s="17"/>
      <c r="J16" s="17"/>
    </row>
    <row r="17" spans="1:10" ht="13.5">
      <c r="A17" s="10" t="s">
        <v>601</v>
      </c>
      <c r="B17" s="12"/>
      <c r="C17" s="17"/>
      <c r="D17" s="17"/>
      <c r="E17" s="17"/>
      <c r="F17" s="17"/>
      <c r="G17" s="17"/>
      <c r="H17" s="17"/>
      <c r="I17" s="17"/>
      <c r="J17" s="17"/>
    </row>
    <row r="18" spans="1:10" ht="13.5">
      <c r="A18" s="15" t="s">
        <v>602</v>
      </c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3.5">
      <c r="A19" s="10" t="s">
        <v>603</v>
      </c>
      <c r="B19" s="12"/>
      <c r="C19" s="17"/>
      <c r="D19" s="17"/>
      <c r="E19" s="17"/>
      <c r="F19" s="17"/>
      <c r="G19" s="17"/>
      <c r="H19" s="17"/>
      <c r="I19" s="17"/>
      <c r="J19" s="17"/>
    </row>
    <row r="20" spans="1:10" ht="13.5">
      <c r="A20" s="15"/>
      <c r="B20" s="19"/>
      <c r="C20" s="19"/>
      <c r="D20" s="19"/>
      <c r="E20" s="19"/>
      <c r="F20" s="19"/>
      <c r="G20" s="17"/>
      <c r="H20" s="17"/>
      <c r="I20" s="17"/>
      <c r="J20" s="17"/>
    </row>
    <row r="21" spans="1:10" ht="13.5">
      <c r="A21" s="4" t="s">
        <v>604</v>
      </c>
      <c r="B21" s="4" t="s">
        <v>605</v>
      </c>
      <c r="C21" s="4"/>
      <c r="D21" s="4"/>
      <c r="E21" s="4"/>
      <c r="F21" s="4"/>
      <c r="G21" s="12"/>
      <c r="H21" s="17"/>
      <c r="I21" s="17"/>
      <c r="J21" s="17"/>
    </row>
    <row r="22" spans="1:10" ht="13.5">
      <c r="A22" s="20" t="s">
        <v>606</v>
      </c>
      <c r="B22" s="20" t="s">
        <v>607</v>
      </c>
      <c r="C22" s="20" t="s">
        <v>608</v>
      </c>
      <c r="D22" s="21"/>
      <c r="E22" s="16"/>
      <c r="F22" s="16"/>
      <c r="G22" s="17"/>
      <c r="H22" s="17"/>
      <c r="I22" s="17"/>
      <c r="J22" s="17"/>
    </row>
    <row r="23" spans="1:10" ht="13.5">
      <c r="A23" s="11">
        <f>AVERAGE(A26:A188)</f>
        <v>62.84049079754601</v>
      </c>
      <c r="B23" s="22">
        <v>18.424086122583375</v>
      </c>
      <c r="C23" s="11">
        <f>STDEVP(A26:A188)</f>
        <v>18.424086122583375</v>
      </c>
      <c r="D23" s="12"/>
      <c r="E23" s="17"/>
      <c r="F23" s="17"/>
      <c r="G23" s="17"/>
      <c r="H23" s="17"/>
      <c r="I23" s="17"/>
      <c r="J23" s="17"/>
    </row>
    <row r="24" spans="1:10" ht="13.5">
      <c r="A24" s="15"/>
      <c r="B24" s="15"/>
      <c r="C24" s="16"/>
      <c r="D24" s="17"/>
      <c r="E24" s="17"/>
      <c r="F24" s="17"/>
      <c r="G24" s="17"/>
      <c r="H24" s="17"/>
      <c r="I24" s="17"/>
      <c r="J24" s="17"/>
    </row>
    <row r="25" spans="1:10" ht="15.75">
      <c r="A25" s="4" t="s">
        <v>609</v>
      </c>
      <c r="B25" s="4" t="s">
        <v>610</v>
      </c>
      <c r="C25" s="12"/>
      <c r="D25" s="19"/>
      <c r="E25" s="19"/>
      <c r="F25" s="17"/>
      <c r="G25" s="17"/>
      <c r="H25" s="17"/>
      <c r="I25" s="17"/>
      <c r="J25" s="17"/>
    </row>
    <row r="26" spans="1:10" ht="42">
      <c r="A26" s="10">
        <v>57</v>
      </c>
      <c r="B26" s="11">
        <f aca="true" t="shared" si="0" ref="B26:B57">(A26-$A$23)^2</f>
        <v>34.11133275621963</v>
      </c>
      <c r="C26" s="3"/>
      <c r="D26" s="23" t="s">
        <v>611</v>
      </c>
      <c r="E26" s="11">
        <f>SUM(B26:B188)</f>
        <v>55329.85276073618</v>
      </c>
      <c r="F26" s="12"/>
      <c r="G26" s="17"/>
      <c r="H26" s="17"/>
      <c r="I26" s="17"/>
      <c r="J26" s="17"/>
    </row>
    <row r="27" spans="1:10" ht="27.75">
      <c r="A27" s="10">
        <v>51</v>
      </c>
      <c r="B27" s="11">
        <f t="shared" si="0"/>
        <v>140.19722232677177</v>
      </c>
      <c r="C27" s="3"/>
      <c r="D27" s="23" t="s">
        <v>612</v>
      </c>
      <c r="E27" s="11">
        <f>E26/COUNT(A26:A188)</f>
        <v>339.4469494523692</v>
      </c>
      <c r="F27" s="12"/>
      <c r="G27" s="17"/>
      <c r="H27" s="17"/>
      <c r="I27" s="17"/>
      <c r="J27" s="17"/>
    </row>
    <row r="28" spans="1:10" ht="27.75">
      <c r="A28" s="10">
        <v>6</v>
      </c>
      <c r="B28" s="11">
        <f t="shared" si="0"/>
        <v>3230.8413941059125</v>
      </c>
      <c r="C28" s="3"/>
      <c r="D28" s="23" t="s">
        <v>613</v>
      </c>
      <c r="E28" s="11">
        <f>SQRT(E27)</f>
        <v>18.424086122583372</v>
      </c>
      <c r="F28" s="12"/>
      <c r="G28" s="17"/>
      <c r="H28" s="17"/>
      <c r="I28" s="17"/>
      <c r="J28" s="17"/>
    </row>
    <row r="29" spans="1:10" ht="13.5">
      <c r="A29" s="10">
        <v>57</v>
      </c>
      <c r="B29" s="11">
        <f t="shared" si="0"/>
        <v>34.11133275621963</v>
      </c>
      <c r="C29" s="12"/>
      <c r="D29" s="16"/>
      <c r="E29" s="16"/>
      <c r="F29" s="17"/>
      <c r="G29" s="17"/>
      <c r="H29" s="17"/>
      <c r="I29" s="17"/>
      <c r="J29" s="17"/>
    </row>
    <row r="30" spans="1:10" ht="13.5">
      <c r="A30" s="10">
        <v>47</v>
      </c>
      <c r="B30" s="11">
        <f t="shared" si="0"/>
        <v>250.92114870713985</v>
      </c>
      <c r="C30" s="12"/>
      <c r="D30" s="17"/>
      <c r="E30" s="17"/>
      <c r="F30" s="17"/>
      <c r="G30" s="17"/>
      <c r="H30" s="17"/>
      <c r="I30" s="17"/>
      <c r="J30" s="17"/>
    </row>
    <row r="31" spans="1:10" ht="13.5">
      <c r="A31" s="10">
        <v>92</v>
      </c>
      <c r="B31" s="11">
        <f t="shared" si="0"/>
        <v>850.2769769279989</v>
      </c>
      <c r="C31" s="12"/>
      <c r="D31" s="17"/>
      <c r="E31" s="17"/>
      <c r="F31" s="17"/>
      <c r="G31" s="17"/>
      <c r="H31" s="17"/>
      <c r="I31" s="17"/>
      <c r="J31" s="17"/>
    </row>
    <row r="32" spans="1:10" ht="13.5">
      <c r="A32" s="10">
        <v>58</v>
      </c>
      <c r="B32" s="11">
        <f t="shared" si="0"/>
        <v>23.430351161127614</v>
      </c>
      <c r="C32" s="12"/>
      <c r="D32" s="17"/>
      <c r="E32" s="17"/>
      <c r="F32" s="17"/>
      <c r="G32" s="17"/>
      <c r="H32" s="17"/>
      <c r="I32" s="17"/>
      <c r="J32" s="17"/>
    </row>
    <row r="33" spans="1:10" ht="13.5">
      <c r="A33" s="10">
        <v>61</v>
      </c>
      <c r="B33" s="11">
        <f t="shared" si="0"/>
        <v>3.38740637585155</v>
      </c>
      <c r="C33" s="12"/>
      <c r="D33" s="17"/>
      <c r="E33" s="17"/>
      <c r="F33" s="17"/>
      <c r="G33" s="17"/>
      <c r="H33" s="17"/>
      <c r="I33" s="17"/>
      <c r="J33" s="17"/>
    </row>
    <row r="34" spans="1:10" ht="13.5">
      <c r="A34" s="10">
        <v>63</v>
      </c>
      <c r="B34" s="11">
        <f t="shared" si="0"/>
        <v>0.025443185667507803</v>
      </c>
      <c r="C34" s="12"/>
      <c r="D34" s="17"/>
      <c r="E34" s="17"/>
      <c r="F34" s="17"/>
      <c r="G34" s="17"/>
      <c r="H34" s="17"/>
      <c r="I34" s="17"/>
      <c r="J34" s="17"/>
    </row>
    <row r="35" spans="1:10" ht="13.5">
      <c r="A35" s="10">
        <v>64</v>
      </c>
      <c r="B35" s="11">
        <f t="shared" si="0"/>
        <v>1.3444615905754866</v>
      </c>
      <c r="C35" s="12"/>
      <c r="D35" s="17"/>
      <c r="E35" s="17"/>
      <c r="F35" s="17"/>
      <c r="G35" s="17"/>
      <c r="H35" s="17"/>
      <c r="I35" s="17"/>
      <c r="J35" s="17"/>
    </row>
    <row r="36" spans="1:10" ht="13.5">
      <c r="A36" s="10">
        <v>56</v>
      </c>
      <c r="B36" s="11">
        <f t="shared" si="0"/>
        <v>46.79231435131165</v>
      </c>
      <c r="C36" s="12"/>
      <c r="D36" s="17"/>
      <c r="E36" s="17"/>
      <c r="F36" s="17"/>
      <c r="G36" s="17"/>
      <c r="H36" s="17"/>
      <c r="I36" s="17"/>
      <c r="J36" s="17"/>
    </row>
    <row r="37" spans="1:10" ht="13.5">
      <c r="A37" s="10">
        <v>68</v>
      </c>
      <c r="B37" s="11">
        <f t="shared" si="0"/>
        <v>26.620535210207404</v>
      </c>
      <c r="C37" s="12"/>
      <c r="D37" s="17"/>
      <c r="E37" s="17"/>
      <c r="F37" s="17"/>
      <c r="G37" s="17"/>
      <c r="H37" s="17"/>
      <c r="I37" s="17"/>
      <c r="J37" s="17"/>
    </row>
    <row r="38" spans="1:10" ht="13.5">
      <c r="A38" s="10">
        <v>98</v>
      </c>
      <c r="B38" s="11">
        <f t="shared" si="0"/>
        <v>1236.1910873574468</v>
      </c>
      <c r="C38" s="12"/>
      <c r="D38" s="17"/>
      <c r="E38" s="17"/>
      <c r="F38" s="17"/>
      <c r="G38" s="17"/>
      <c r="H38" s="17"/>
      <c r="I38" s="17"/>
      <c r="J38" s="17"/>
    </row>
    <row r="39" spans="1:10" ht="13.5">
      <c r="A39" s="10">
        <v>62</v>
      </c>
      <c r="B39" s="11">
        <f t="shared" si="0"/>
        <v>0.7064247807595289</v>
      </c>
      <c r="C39" s="12"/>
      <c r="D39" s="17"/>
      <c r="E39" s="17"/>
      <c r="F39" s="17"/>
      <c r="G39" s="17"/>
      <c r="H39" s="17"/>
      <c r="I39" s="17"/>
      <c r="J39" s="17"/>
    </row>
    <row r="40" spans="1:10" ht="13.5">
      <c r="A40" s="10">
        <v>57</v>
      </c>
      <c r="B40" s="11">
        <f t="shared" si="0"/>
        <v>34.11133275621963</v>
      </c>
      <c r="C40" s="12"/>
      <c r="D40" s="17"/>
      <c r="E40" s="17"/>
      <c r="F40" s="17"/>
      <c r="G40" s="17"/>
      <c r="H40" s="17"/>
      <c r="I40" s="17"/>
      <c r="J40" s="17"/>
    </row>
    <row r="41" spans="1:10" ht="13.5">
      <c r="A41" s="10">
        <v>87</v>
      </c>
      <c r="B41" s="11">
        <f t="shared" si="0"/>
        <v>583.681884903459</v>
      </c>
      <c r="C41" s="12"/>
      <c r="D41" s="17"/>
      <c r="E41" s="17"/>
      <c r="F41" s="17"/>
      <c r="G41" s="17"/>
      <c r="H41" s="17"/>
      <c r="I41" s="17"/>
      <c r="J41" s="17"/>
    </row>
    <row r="42" spans="1:10" ht="13.5">
      <c r="A42" s="10">
        <v>0</v>
      </c>
      <c r="B42" s="11">
        <f t="shared" si="0"/>
        <v>3948.927283676465</v>
      </c>
      <c r="C42" s="12"/>
      <c r="D42" s="17"/>
      <c r="E42" s="17"/>
      <c r="F42" s="17"/>
      <c r="G42" s="17"/>
      <c r="H42" s="17"/>
      <c r="I42" s="17"/>
      <c r="J42" s="17"/>
    </row>
    <row r="43" spans="1:10" ht="13.5">
      <c r="A43" s="10">
        <v>54</v>
      </c>
      <c r="B43" s="11">
        <f t="shared" si="0"/>
        <v>78.1542775414957</v>
      </c>
      <c r="C43" s="12"/>
      <c r="D43" s="17"/>
      <c r="E43" s="17"/>
      <c r="F43" s="17"/>
      <c r="G43" s="17"/>
      <c r="H43" s="17"/>
      <c r="I43" s="17"/>
      <c r="J43" s="17"/>
    </row>
    <row r="44" spans="1:10" ht="13.5">
      <c r="A44" s="10">
        <v>48</v>
      </c>
      <c r="B44" s="11">
        <f t="shared" si="0"/>
        <v>220.24016711204783</v>
      </c>
      <c r="C44" s="12"/>
      <c r="D44" s="17"/>
      <c r="E44" s="17"/>
      <c r="F44" s="17"/>
      <c r="G44" s="17"/>
      <c r="H44" s="17"/>
      <c r="I44" s="17"/>
      <c r="J44" s="17"/>
    </row>
    <row r="45" spans="1:10" ht="13.5">
      <c r="A45" s="10">
        <v>62</v>
      </c>
      <c r="B45" s="11">
        <f t="shared" si="0"/>
        <v>0.7064247807595289</v>
      </c>
      <c r="C45" s="12"/>
      <c r="D45" s="17"/>
      <c r="E45" s="17"/>
      <c r="F45" s="17"/>
      <c r="G45" s="17"/>
      <c r="H45" s="17"/>
      <c r="I45" s="17"/>
      <c r="J45" s="17"/>
    </row>
    <row r="46" spans="1:10" ht="13.5">
      <c r="A46" s="10">
        <v>61</v>
      </c>
      <c r="B46" s="11">
        <f t="shared" si="0"/>
        <v>3.38740637585155</v>
      </c>
      <c r="C46" s="12"/>
      <c r="D46" s="17"/>
      <c r="E46" s="17"/>
      <c r="F46" s="17"/>
      <c r="G46" s="17"/>
      <c r="H46" s="17"/>
      <c r="I46" s="17"/>
      <c r="J46" s="17"/>
    </row>
    <row r="47" spans="1:10" ht="13.5">
      <c r="A47" s="10">
        <v>66</v>
      </c>
      <c r="B47" s="11">
        <f t="shared" si="0"/>
        <v>9.982498400391444</v>
      </c>
      <c r="C47" s="12"/>
      <c r="D47" s="17"/>
      <c r="E47" s="17"/>
      <c r="F47" s="17"/>
      <c r="G47" s="17"/>
      <c r="H47" s="17"/>
      <c r="I47" s="17"/>
      <c r="J47" s="17"/>
    </row>
    <row r="48" spans="1:10" ht="13.5">
      <c r="A48" s="10">
        <v>80</v>
      </c>
      <c r="B48" s="11">
        <f t="shared" si="0"/>
        <v>294.4487560691031</v>
      </c>
      <c r="C48" s="12"/>
      <c r="D48" s="17"/>
      <c r="E48" s="17"/>
      <c r="F48" s="17"/>
      <c r="G48" s="17"/>
      <c r="H48" s="17"/>
      <c r="I48" s="17"/>
      <c r="J48" s="17"/>
    </row>
    <row r="49" spans="1:10" ht="13.5">
      <c r="A49" s="10">
        <v>89</v>
      </c>
      <c r="B49" s="11">
        <f t="shared" si="0"/>
        <v>684.319921713275</v>
      </c>
      <c r="C49" s="12"/>
      <c r="D49" s="17"/>
      <c r="E49" s="17"/>
      <c r="F49" s="17"/>
      <c r="G49" s="17"/>
      <c r="H49" s="17"/>
      <c r="I49" s="17"/>
      <c r="J49" s="17"/>
    </row>
    <row r="50" spans="1:10" ht="13.5">
      <c r="A50" s="10">
        <v>90</v>
      </c>
      <c r="B50" s="11">
        <f t="shared" si="0"/>
        <v>737.638940118183</v>
      </c>
      <c r="C50" s="12"/>
      <c r="D50" s="17"/>
      <c r="E50" s="17"/>
      <c r="F50" s="17"/>
      <c r="G50" s="17"/>
      <c r="H50" s="17"/>
      <c r="I50" s="17"/>
      <c r="J50" s="17"/>
    </row>
    <row r="51" spans="1:10" ht="13.5">
      <c r="A51" s="10">
        <v>65</v>
      </c>
      <c r="B51" s="11">
        <f t="shared" si="0"/>
        <v>4.663479995483466</v>
      </c>
      <c r="C51" s="12"/>
      <c r="D51" s="17"/>
      <c r="E51" s="17"/>
      <c r="F51" s="17"/>
      <c r="G51" s="17"/>
      <c r="H51" s="17"/>
      <c r="I51" s="17"/>
      <c r="J51" s="17"/>
    </row>
    <row r="52" spans="1:10" ht="13.5">
      <c r="A52" s="10">
        <v>56</v>
      </c>
      <c r="B52" s="11">
        <f t="shared" si="0"/>
        <v>46.79231435131165</v>
      </c>
      <c r="C52" s="12"/>
      <c r="D52" s="17"/>
      <c r="E52" s="17"/>
      <c r="F52" s="17"/>
      <c r="G52" s="17"/>
      <c r="H52" s="17"/>
      <c r="I52" s="17"/>
      <c r="J52" s="17"/>
    </row>
    <row r="53" spans="1:10" ht="13.5">
      <c r="A53" s="10">
        <v>64</v>
      </c>
      <c r="B53" s="11">
        <f t="shared" si="0"/>
        <v>1.3444615905754866</v>
      </c>
      <c r="C53" s="12"/>
      <c r="D53" s="17"/>
      <c r="E53" s="17"/>
      <c r="F53" s="17"/>
      <c r="G53" s="17"/>
      <c r="H53" s="17"/>
      <c r="I53" s="17"/>
      <c r="J53" s="17"/>
    </row>
    <row r="54" spans="1:10" ht="13.5">
      <c r="A54" s="10">
        <v>94</v>
      </c>
      <c r="B54" s="11">
        <f t="shared" si="0"/>
        <v>970.9150137378149</v>
      </c>
      <c r="C54" s="12"/>
      <c r="D54" s="17"/>
      <c r="E54" s="17"/>
      <c r="F54" s="17"/>
      <c r="G54" s="17"/>
      <c r="H54" s="17"/>
      <c r="I54" s="17"/>
      <c r="J54" s="17"/>
    </row>
    <row r="55" spans="1:10" ht="13.5">
      <c r="A55" s="10">
        <v>62</v>
      </c>
      <c r="B55" s="11">
        <f t="shared" si="0"/>
        <v>0.7064247807595289</v>
      </c>
      <c r="C55" s="12"/>
      <c r="D55" s="17"/>
      <c r="E55" s="17"/>
      <c r="F55" s="17"/>
      <c r="G55" s="17"/>
      <c r="H55" s="17"/>
      <c r="I55" s="17"/>
      <c r="J55" s="17"/>
    </row>
    <row r="56" spans="1:10" ht="13.5">
      <c r="A56" s="10">
        <v>46</v>
      </c>
      <c r="B56" s="11">
        <f t="shared" si="0"/>
        <v>283.60213030223184</v>
      </c>
      <c r="C56" s="12"/>
      <c r="D56" s="17"/>
      <c r="E56" s="17"/>
      <c r="F56" s="17"/>
      <c r="G56" s="17"/>
      <c r="H56" s="17"/>
      <c r="I56" s="17"/>
      <c r="J56" s="17"/>
    </row>
    <row r="57" spans="1:10" ht="13.5">
      <c r="A57" s="10">
        <v>56</v>
      </c>
      <c r="B57" s="11">
        <f t="shared" si="0"/>
        <v>46.79231435131165</v>
      </c>
      <c r="C57" s="12"/>
      <c r="D57" s="17"/>
      <c r="E57" s="17"/>
      <c r="F57" s="17"/>
      <c r="G57" s="17"/>
      <c r="H57" s="17"/>
      <c r="I57" s="17"/>
      <c r="J57" s="17"/>
    </row>
    <row r="58" spans="1:10" ht="13.5">
      <c r="A58" s="10">
        <v>85</v>
      </c>
      <c r="B58" s="11">
        <f aca="true" t="shared" si="1" ref="B58:B89">(A58-$A$23)^2</f>
        <v>491.043848093643</v>
      </c>
      <c r="C58" s="12"/>
      <c r="D58" s="17"/>
      <c r="E58" s="17"/>
      <c r="F58" s="17"/>
      <c r="G58" s="17"/>
      <c r="H58" s="17"/>
      <c r="I58" s="17"/>
      <c r="J58" s="17"/>
    </row>
    <row r="59" spans="1:10" ht="13.5">
      <c r="A59" s="10">
        <v>57</v>
      </c>
      <c r="B59" s="11">
        <f t="shared" si="1"/>
        <v>34.11133275621963</v>
      </c>
      <c r="C59" s="12"/>
      <c r="D59" s="17"/>
      <c r="E59" s="17"/>
      <c r="F59" s="17"/>
      <c r="G59" s="17"/>
      <c r="H59" s="17"/>
      <c r="I59" s="17"/>
      <c r="J59" s="17"/>
    </row>
    <row r="60" spans="1:10" ht="13.5">
      <c r="A60" s="10">
        <v>51</v>
      </c>
      <c r="B60" s="11">
        <f t="shared" si="1"/>
        <v>140.19722232677177</v>
      </c>
      <c r="C60" s="12"/>
      <c r="D60" s="17"/>
      <c r="E60" s="17"/>
      <c r="F60" s="17"/>
      <c r="G60" s="17"/>
      <c r="H60" s="17"/>
      <c r="I60" s="17"/>
      <c r="J60" s="17"/>
    </row>
    <row r="61" spans="1:10" ht="13.5">
      <c r="A61" s="10">
        <v>42</v>
      </c>
      <c r="B61" s="11">
        <f t="shared" si="1"/>
        <v>434.3260566825999</v>
      </c>
      <c r="C61" s="12"/>
      <c r="D61" s="17"/>
      <c r="E61" s="17"/>
      <c r="F61" s="17"/>
      <c r="G61" s="17"/>
      <c r="H61" s="17"/>
      <c r="I61" s="17"/>
      <c r="J61" s="17"/>
    </row>
    <row r="62" spans="1:10" ht="13.5">
      <c r="A62" s="10">
        <v>48</v>
      </c>
      <c r="B62" s="11">
        <f t="shared" si="1"/>
        <v>220.24016711204783</v>
      </c>
      <c r="C62" s="12"/>
      <c r="D62" s="17"/>
      <c r="E62" s="17"/>
      <c r="F62" s="17"/>
      <c r="G62" s="17"/>
      <c r="H62" s="17"/>
      <c r="I62" s="17"/>
      <c r="J62" s="17"/>
    </row>
    <row r="63" spans="1:10" ht="13.5">
      <c r="A63" s="10">
        <v>55</v>
      </c>
      <c r="B63" s="11">
        <f t="shared" si="1"/>
        <v>61.473295946403674</v>
      </c>
      <c r="C63" s="12"/>
      <c r="D63" s="17"/>
      <c r="E63" s="17"/>
      <c r="F63" s="17"/>
      <c r="G63" s="17"/>
      <c r="H63" s="17"/>
      <c r="I63" s="17"/>
      <c r="J63" s="17"/>
    </row>
    <row r="64" spans="1:10" ht="13.5">
      <c r="A64" s="10">
        <v>3</v>
      </c>
      <c r="B64" s="11">
        <f t="shared" si="1"/>
        <v>3580.8843388911887</v>
      </c>
      <c r="C64" s="12"/>
      <c r="D64" s="17"/>
      <c r="E64" s="17"/>
      <c r="F64" s="17"/>
      <c r="G64" s="17"/>
      <c r="H64" s="17"/>
      <c r="I64" s="17"/>
      <c r="J64" s="17"/>
    </row>
    <row r="65" spans="1:10" ht="13.5">
      <c r="A65" s="10">
        <v>64</v>
      </c>
      <c r="B65" s="11">
        <f t="shared" si="1"/>
        <v>1.3444615905754866</v>
      </c>
      <c r="C65" s="12"/>
      <c r="D65" s="17"/>
      <c r="E65" s="17"/>
      <c r="F65" s="17"/>
      <c r="G65" s="17"/>
      <c r="H65" s="17"/>
      <c r="I65" s="17"/>
      <c r="J65" s="17"/>
    </row>
    <row r="66" spans="1:10" ht="13.5">
      <c r="A66" s="10">
        <v>58</v>
      </c>
      <c r="B66" s="11">
        <f t="shared" si="1"/>
        <v>23.430351161127614</v>
      </c>
      <c r="C66" s="12"/>
      <c r="D66" s="17"/>
      <c r="E66" s="17"/>
      <c r="F66" s="17"/>
      <c r="G66" s="17"/>
      <c r="H66" s="17"/>
      <c r="I66" s="17"/>
      <c r="J66" s="17"/>
    </row>
    <row r="67" spans="1:10" ht="13.5">
      <c r="A67" s="10">
        <v>64</v>
      </c>
      <c r="B67" s="11">
        <f t="shared" si="1"/>
        <v>1.3444615905754866</v>
      </c>
      <c r="C67" s="12"/>
      <c r="D67" s="17"/>
      <c r="E67" s="17"/>
      <c r="F67" s="17"/>
      <c r="G67" s="17"/>
      <c r="H67" s="17"/>
      <c r="I67" s="17"/>
      <c r="J67" s="17"/>
    </row>
    <row r="68" spans="1:10" ht="13.5">
      <c r="A68" s="10">
        <v>70</v>
      </c>
      <c r="B68" s="11">
        <f t="shared" si="1"/>
        <v>51.25857202002336</v>
      </c>
      <c r="C68" s="12"/>
      <c r="D68" s="17"/>
      <c r="E68" s="17"/>
      <c r="F68" s="17"/>
      <c r="G68" s="17"/>
      <c r="H68" s="17"/>
      <c r="I68" s="17"/>
      <c r="J68" s="17"/>
    </row>
    <row r="69" spans="1:10" ht="13.5">
      <c r="A69" s="10">
        <v>76</v>
      </c>
      <c r="B69" s="11">
        <f t="shared" si="1"/>
        <v>173.17268244947124</v>
      </c>
      <c r="C69" s="12"/>
      <c r="D69" s="17"/>
      <c r="E69" s="17"/>
      <c r="F69" s="17"/>
      <c r="G69" s="17"/>
      <c r="H69" s="17"/>
      <c r="I69" s="17"/>
      <c r="J69" s="17"/>
    </row>
    <row r="70" spans="1:10" ht="13.5">
      <c r="A70" s="10">
        <v>95</v>
      </c>
      <c r="B70" s="11">
        <f t="shared" si="1"/>
        <v>1034.2340321427228</v>
      </c>
      <c r="C70" s="12"/>
      <c r="D70" s="17"/>
      <c r="E70" s="17"/>
      <c r="F70" s="17"/>
      <c r="G70" s="17"/>
      <c r="H70" s="17"/>
      <c r="I70" s="17"/>
      <c r="J70" s="17"/>
    </row>
    <row r="71" spans="1:10" ht="13.5">
      <c r="A71" s="10">
        <v>48</v>
      </c>
      <c r="B71" s="11">
        <f t="shared" si="1"/>
        <v>220.24016711204783</v>
      </c>
      <c r="C71" s="12"/>
      <c r="D71" s="17"/>
      <c r="E71" s="17"/>
      <c r="F71" s="17"/>
      <c r="G71" s="17"/>
      <c r="H71" s="17"/>
      <c r="I71" s="17"/>
      <c r="J71" s="17"/>
    </row>
    <row r="72" spans="1:10" ht="13.5">
      <c r="A72" s="10">
        <v>61</v>
      </c>
      <c r="B72" s="11">
        <f t="shared" si="1"/>
        <v>3.38740637585155</v>
      </c>
      <c r="C72" s="12"/>
      <c r="D72" s="17"/>
      <c r="E72" s="17"/>
      <c r="F72" s="17"/>
      <c r="G72" s="17"/>
      <c r="H72" s="17"/>
      <c r="I72" s="17"/>
      <c r="J72" s="17"/>
    </row>
    <row r="73" spans="1:10" ht="13.5">
      <c r="A73" s="10">
        <v>69</v>
      </c>
      <c r="B73" s="11">
        <f t="shared" si="1"/>
        <v>37.93955361511538</v>
      </c>
      <c r="C73" s="12"/>
      <c r="D73" s="17"/>
      <c r="E73" s="17"/>
      <c r="F73" s="17"/>
      <c r="G73" s="17"/>
      <c r="H73" s="17"/>
      <c r="I73" s="17"/>
      <c r="J73" s="17"/>
    </row>
    <row r="74" spans="1:10" ht="13.5">
      <c r="A74" s="10">
        <v>66</v>
      </c>
      <c r="B74" s="11">
        <f t="shared" si="1"/>
        <v>9.982498400391444</v>
      </c>
      <c r="C74" s="12"/>
      <c r="D74" s="17"/>
      <c r="E74" s="17"/>
      <c r="F74" s="17"/>
      <c r="G74" s="17"/>
      <c r="H74" s="17"/>
      <c r="I74" s="17"/>
      <c r="J74" s="17"/>
    </row>
    <row r="75" spans="1:10" ht="13.5">
      <c r="A75" s="10">
        <v>65</v>
      </c>
      <c r="B75" s="11">
        <f t="shared" si="1"/>
        <v>4.663479995483466</v>
      </c>
      <c r="C75" s="12"/>
      <c r="D75" s="17"/>
      <c r="E75" s="17"/>
      <c r="F75" s="17"/>
      <c r="G75" s="17"/>
      <c r="H75" s="17"/>
      <c r="I75" s="17"/>
      <c r="J75" s="17"/>
    </row>
    <row r="76" spans="1:10" ht="13.5">
      <c r="A76" s="10">
        <v>62</v>
      </c>
      <c r="B76" s="11">
        <f t="shared" si="1"/>
        <v>0.7064247807595289</v>
      </c>
      <c r="C76" s="12"/>
      <c r="D76" s="17"/>
      <c r="E76" s="17"/>
      <c r="F76" s="17"/>
      <c r="G76" s="17"/>
      <c r="H76" s="17"/>
      <c r="I76" s="17"/>
      <c r="J76" s="17"/>
    </row>
    <row r="77" spans="1:10" ht="13.5">
      <c r="A77" s="10">
        <v>53</v>
      </c>
      <c r="B77" s="11">
        <f t="shared" si="1"/>
        <v>96.83525913658772</v>
      </c>
      <c r="C77" s="12"/>
      <c r="D77" s="17"/>
      <c r="E77" s="17"/>
      <c r="F77" s="17"/>
      <c r="G77" s="17"/>
      <c r="H77" s="17"/>
      <c r="I77" s="17"/>
      <c r="J77" s="17"/>
    </row>
    <row r="78" spans="1:10" ht="13.5">
      <c r="A78" s="10">
        <v>65</v>
      </c>
      <c r="B78" s="11">
        <f t="shared" si="1"/>
        <v>4.663479995483466</v>
      </c>
      <c r="C78" s="12"/>
      <c r="D78" s="17"/>
      <c r="E78" s="17"/>
      <c r="F78" s="17"/>
      <c r="G78" s="17"/>
      <c r="H78" s="17"/>
      <c r="I78" s="17"/>
      <c r="J78" s="17"/>
    </row>
    <row r="79" spans="1:10" ht="13.5">
      <c r="A79" s="10">
        <v>99</v>
      </c>
      <c r="B79" s="11">
        <f t="shared" si="1"/>
        <v>1307.5101057623547</v>
      </c>
      <c r="C79" s="12"/>
      <c r="D79" s="17"/>
      <c r="E79" s="17"/>
      <c r="F79" s="17"/>
      <c r="G79" s="17"/>
      <c r="H79" s="17"/>
      <c r="I79" s="17"/>
      <c r="J79" s="17"/>
    </row>
    <row r="80" spans="1:10" ht="13.5">
      <c r="A80" s="10">
        <v>59</v>
      </c>
      <c r="B80" s="11">
        <f t="shared" si="1"/>
        <v>14.749369566035591</v>
      </c>
      <c r="C80" s="12"/>
      <c r="D80" s="17"/>
      <c r="E80" s="17"/>
      <c r="F80" s="17"/>
      <c r="G80" s="17"/>
      <c r="H80" s="17"/>
      <c r="I80" s="17"/>
      <c r="J80" s="17"/>
    </row>
    <row r="81" spans="1:10" ht="13.5">
      <c r="A81" s="10">
        <v>84</v>
      </c>
      <c r="B81" s="11">
        <f t="shared" si="1"/>
        <v>447.72482968873504</v>
      </c>
      <c r="C81" s="12"/>
      <c r="D81" s="17"/>
      <c r="E81" s="17"/>
      <c r="F81" s="17"/>
      <c r="G81" s="17"/>
      <c r="H81" s="17"/>
      <c r="I81" s="17"/>
      <c r="J81" s="17"/>
    </row>
    <row r="82" spans="1:10" ht="13.5">
      <c r="A82" s="10">
        <v>51</v>
      </c>
      <c r="B82" s="11">
        <f t="shared" si="1"/>
        <v>140.19722232677177</v>
      </c>
      <c r="C82" s="12"/>
      <c r="D82" s="17"/>
      <c r="E82" s="17"/>
      <c r="F82" s="17"/>
      <c r="G82" s="17"/>
      <c r="H82" s="17"/>
      <c r="I82" s="17"/>
      <c r="J82" s="17"/>
    </row>
    <row r="83" spans="1:10" ht="13.5">
      <c r="A83" s="10">
        <v>67</v>
      </c>
      <c r="B83" s="11">
        <f t="shared" si="1"/>
        <v>17.301516805299425</v>
      </c>
      <c r="C83" s="12"/>
      <c r="D83" s="17"/>
      <c r="E83" s="17"/>
      <c r="F83" s="17"/>
      <c r="G83" s="17"/>
      <c r="H83" s="17"/>
      <c r="I83" s="17"/>
      <c r="J83" s="17"/>
    </row>
    <row r="84" spans="1:10" ht="13.5">
      <c r="A84" s="10">
        <v>76</v>
      </c>
      <c r="B84" s="11">
        <f t="shared" si="1"/>
        <v>173.17268244947124</v>
      </c>
      <c r="C84" s="12"/>
      <c r="D84" s="17"/>
      <c r="E84" s="17"/>
      <c r="F84" s="17"/>
      <c r="G84" s="17"/>
      <c r="H84" s="17"/>
      <c r="I84" s="17"/>
      <c r="J84" s="17"/>
    </row>
    <row r="85" spans="1:10" ht="13.5">
      <c r="A85" s="10">
        <v>56</v>
      </c>
      <c r="B85" s="11">
        <f t="shared" si="1"/>
        <v>46.79231435131165</v>
      </c>
      <c r="C85" s="12"/>
      <c r="D85" s="17"/>
      <c r="E85" s="17"/>
      <c r="F85" s="17"/>
      <c r="G85" s="17"/>
      <c r="H85" s="17"/>
      <c r="I85" s="17"/>
      <c r="J85" s="17"/>
    </row>
    <row r="86" spans="1:10" ht="13.5">
      <c r="A86" s="10">
        <v>60</v>
      </c>
      <c r="B86" s="11">
        <f t="shared" si="1"/>
        <v>8.06838797094357</v>
      </c>
      <c r="C86" s="12"/>
      <c r="D86" s="17"/>
      <c r="E86" s="17"/>
      <c r="F86" s="17"/>
      <c r="G86" s="17"/>
      <c r="H86" s="17"/>
      <c r="I86" s="17"/>
      <c r="J86" s="17"/>
    </row>
    <row r="87" spans="1:10" ht="13.5">
      <c r="A87" s="10">
        <v>71</v>
      </c>
      <c r="B87" s="11">
        <f t="shared" si="1"/>
        <v>66.57759042493134</v>
      </c>
      <c r="C87" s="12"/>
      <c r="D87" s="17"/>
      <c r="E87" s="17"/>
      <c r="F87" s="17"/>
      <c r="G87" s="17"/>
      <c r="H87" s="17"/>
      <c r="I87" s="17"/>
      <c r="J87" s="17"/>
    </row>
    <row r="88" spans="1:10" ht="13.5">
      <c r="A88" s="10">
        <v>75</v>
      </c>
      <c r="B88" s="11">
        <f t="shared" si="1"/>
        <v>147.85366404456326</v>
      </c>
      <c r="C88" s="12"/>
      <c r="D88" s="17"/>
      <c r="E88" s="17"/>
      <c r="F88" s="17"/>
      <c r="G88" s="17"/>
      <c r="H88" s="17"/>
      <c r="I88" s="17"/>
      <c r="J88" s="17"/>
    </row>
    <row r="89" spans="1:10" ht="13.5">
      <c r="A89" s="10">
        <v>99</v>
      </c>
      <c r="B89" s="11">
        <f t="shared" si="1"/>
        <v>1307.5101057623547</v>
      </c>
      <c r="C89" s="12"/>
      <c r="D89" s="17"/>
      <c r="E89" s="17"/>
      <c r="F89" s="17"/>
      <c r="G89" s="17"/>
      <c r="H89" s="17"/>
      <c r="I89" s="17"/>
      <c r="J89" s="17"/>
    </row>
    <row r="90" spans="1:10" ht="13.5">
      <c r="A90" s="10">
        <v>70</v>
      </c>
      <c r="B90" s="11">
        <f aca="true" t="shared" si="2" ref="B90:B121">(A90-$A$23)^2</f>
        <v>51.25857202002336</v>
      </c>
      <c r="C90" s="12"/>
      <c r="D90" s="17"/>
      <c r="E90" s="17"/>
      <c r="F90" s="17"/>
      <c r="G90" s="17"/>
      <c r="H90" s="17"/>
      <c r="I90" s="17"/>
      <c r="J90" s="17"/>
    </row>
    <row r="91" spans="1:10" ht="13.5">
      <c r="A91" s="10">
        <v>41</v>
      </c>
      <c r="B91" s="11">
        <f t="shared" si="2"/>
        <v>477.00703827769195</v>
      </c>
      <c r="C91" s="12"/>
      <c r="D91" s="17"/>
      <c r="E91" s="17"/>
      <c r="F91" s="17"/>
      <c r="G91" s="17"/>
      <c r="H91" s="17"/>
      <c r="I91" s="17"/>
      <c r="J91" s="17"/>
    </row>
    <row r="92" spans="1:10" ht="13.5">
      <c r="A92" s="10">
        <v>66</v>
      </c>
      <c r="B92" s="11">
        <f t="shared" si="2"/>
        <v>9.982498400391444</v>
      </c>
      <c r="C92" s="12"/>
      <c r="D92" s="17"/>
      <c r="E92" s="17"/>
      <c r="F92" s="17"/>
      <c r="G92" s="17"/>
      <c r="H92" s="17"/>
      <c r="I92" s="17"/>
      <c r="J92" s="17"/>
    </row>
    <row r="93" spans="1:10" ht="13.5">
      <c r="A93" s="10">
        <v>67</v>
      </c>
      <c r="B93" s="11">
        <f t="shared" si="2"/>
        <v>17.301516805299425</v>
      </c>
      <c r="C93" s="12"/>
      <c r="D93" s="17"/>
      <c r="E93" s="17"/>
      <c r="F93" s="17"/>
      <c r="G93" s="17"/>
      <c r="H93" s="17"/>
      <c r="I93" s="17"/>
      <c r="J93" s="17"/>
    </row>
    <row r="94" spans="1:10" ht="13.5">
      <c r="A94" s="10">
        <v>50</v>
      </c>
      <c r="B94" s="11">
        <f t="shared" si="2"/>
        <v>164.8782039218638</v>
      </c>
      <c r="C94" s="12"/>
      <c r="D94" s="17"/>
      <c r="E94" s="17"/>
      <c r="F94" s="17"/>
      <c r="G94" s="17"/>
      <c r="H94" s="17"/>
      <c r="I94" s="17"/>
      <c r="J94" s="17"/>
    </row>
    <row r="95" spans="1:10" ht="13.5">
      <c r="A95" s="10">
        <v>69</v>
      </c>
      <c r="B95" s="11">
        <f t="shared" si="2"/>
        <v>37.93955361511538</v>
      </c>
      <c r="C95" s="12"/>
      <c r="D95" s="17"/>
      <c r="E95" s="17"/>
      <c r="F95" s="17"/>
      <c r="G95" s="17"/>
      <c r="H95" s="17"/>
      <c r="I95" s="17"/>
      <c r="J95" s="17"/>
    </row>
    <row r="96" spans="1:10" ht="13.5">
      <c r="A96" s="10">
        <v>49</v>
      </c>
      <c r="B96" s="11">
        <f t="shared" si="2"/>
        <v>191.5591855169558</v>
      </c>
      <c r="C96" s="12"/>
      <c r="D96" s="17"/>
      <c r="E96" s="17"/>
      <c r="F96" s="17"/>
      <c r="G96" s="17"/>
      <c r="H96" s="17"/>
      <c r="I96" s="17"/>
      <c r="J96" s="17"/>
    </row>
    <row r="97" spans="1:10" ht="13.5">
      <c r="A97" s="10">
        <v>78</v>
      </c>
      <c r="B97" s="11">
        <f t="shared" si="2"/>
        <v>229.8107192592872</v>
      </c>
      <c r="C97" s="12"/>
      <c r="D97" s="17"/>
      <c r="E97" s="17"/>
      <c r="F97" s="17"/>
      <c r="G97" s="17"/>
      <c r="H97" s="17"/>
      <c r="I97" s="17"/>
      <c r="J97" s="17"/>
    </row>
    <row r="98" spans="1:10" ht="13.5">
      <c r="A98" s="10">
        <v>63</v>
      </c>
      <c r="B98" s="11">
        <f t="shared" si="2"/>
        <v>0.025443185667507803</v>
      </c>
      <c r="C98" s="12"/>
      <c r="D98" s="17"/>
      <c r="E98" s="17"/>
      <c r="F98" s="17"/>
      <c r="G98" s="17"/>
      <c r="H98" s="17"/>
      <c r="I98" s="17"/>
      <c r="J98" s="17"/>
    </row>
    <row r="99" spans="1:10" ht="13.5">
      <c r="A99" s="10">
        <v>69</v>
      </c>
      <c r="B99" s="11">
        <f t="shared" si="2"/>
        <v>37.93955361511538</v>
      </c>
      <c r="C99" s="12"/>
      <c r="D99" s="17"/>
      <c r="E99" s="17"/>
      <c r="F99" s="17"/>
      <c r="G99" s="17"/>
      <c r="H99" s="17"/>
      <c r="I99" s="17"/>
      <c r="J99" s="17"/>
    </row>
    <row r="100" spans="1:10" ht="13.5">
      <c r="A100" s="10">
        <v>61</v>
      </c>
      <c r="B100" s="11">
        <f t="shared" si="2"/>
        <v>3.38740637585155</v>
      </c>
      <c r="C100" s="12"/>
      <c r="D100" s="17"/>
      <c r="E100" s="17"/>
      <c r="F100" s="17"/>
      <c r="G100" s="17"/>
      <c r="H100" s="17"/>
      <c r="I100" s="17"/>
      <c r="J100" s="17"/>
    </row>
    <row r="101" spans="1:10" ht="13.5">
      <c r="A101" s="10">
        <v>64</v>
      </c>
      <c r="B101" s="11">
        <f t="shared" si="2"/>
        <v>1.3444615905754866</v>
      </c>
      <c r="C101" s="12"/>
      <c r="D101" s="17"/>
      <c r="E101" s="17"/>
      <c r="F101" s="17"/>
      <c r="G101" s="17"/>
      <c r="H101" s="17"/>
      <c r="I101" s="17"/>
      <c r="J101" s="17"/>
    </row>
    <row r="102" spans="1:10" ht="13.5">
      <c r="A102" s="10">
        <v>59</v>
      </c>
      <c r="B102" s="11">
        <f t="shared" si="2"/>
        <v>14.749369566035591</v>
      </c>
      <c r="C102" s="12"/>
      <c r="D102" s="17"/>
      <c r="E102" s="17"/>
      <c r="F102" s="17"/>
      <c r="G102" s="17"/>
      <c r="H102" s="17"/>
      <c r="I102" s="17"/>
      <c r="J102" s="17"/>
    </row>
    <row r="103" spans="1:10" ht="13.5">
      <c r="A103" s="10">
        <v>61</v>
      </c>
      <c r="B103" s="11">
        <f t="shared" si="2"/>
        <v>3.38740637585155</v>
      </c>
      <c r="C103" s="12"/>
      <c r="D103" s="17"/>
      <c r="E103" s="17"/>
      <c r="F103" s="17"/>
      <c r="G103" s="17"/>
      <c r="H103" s="17"/>
      <c r="I103" s="17"/>
      <c r="J103" s="17"/>
    </row>
    <row r="104" spans="1:10" ht="13.5">
      <c r="A104" s="10">
        <v>79</v>
      </c>
      <c r="B104" s="11">
        <f t="shared" si="2"/>
        <v>261.12973766419515</v>
      </c>
      <c r="C104" s="12"/>
      <c r="D104" s="17"/>
      <c r="E104" s="17"/>
      <c r="F104" s="17"/>
      <c r="G104" s="17"/>
      <c r="H104" s="17"/>
      <c r="I104" s="17"/>
      <c r="J104" s="17"/>
    </row>
    <row r="105" spans="1:10" ht="13.5">
      <c r="A105" s="10">
        <v>64</v>
      </c>
      <c r="B105" s="11">
        <f t="shared" si="2"/>
        <v>1.3444615905754866</v>
      </c>
      <c r="C105" s="12"/>
      <c r="D105" s="17"/>
      <c r="E105" s="17"/>
      <c r="F105" s="17"/>
      <c r="G105" s="17"/>
      <c r="H105" s="17"/>
      <c r="I105" s="17"/>
      <c r="J105" s="17"/>
    </row>
    <row r="106" spans="1:10" ht="13.5">
      <c r="A106" s="10">
        <v>99</v>
      </c>
      <c r="B106" s="11">
        <f t="shared" si="2"/>
        <v>1307.5101057623547</v>
      </c>
      <c r="C106" s="12"/>
      <c r="D106" s="17"/>
      <c r="E106" s="17"/>
      <c r="F106" s="17"/>
      <c r="G106" s="17"/>
      <c r="H106" s="17"/>
      <c r="I106" s="17"/>
      <c r="J106" s="17"/>
    </row>
    <row r="107" spans="1:10" ht="13.5">
      <c r="A107" s="10">
        <v>1</v>
      </c>
      <c r="B107" s="11">
        <f t="shared" si="2"/>
        <v>3824.246302081373</v>
      </c>
      <c r="C107" s="12"/>
      <c r="D107" s="17"/>
      <c r="E107" s="17"/>
      <c r="F107" s="17"/>
      <c r="G107" s="17"/>
      <c r="H107" s="17"/>
      <c r="I107" s="17"/>
      <c r="J107" s="17"/>
    </row>
    <row r="108" spans="1:10" ht="13.5">
      <c r="A108" s="10">
        <v>50</v>
      </c>
      <c r="B108" s="11">
        <f t="shared" si="2"/>
        <v>164.8782039218638</v>
      </c>
      <c r="C108" s="12"/>
      <c r="D108" s="17"/>
      <c r="E108" s="17"/>
      <c r="F108" s="17"/>
      <c r="G108" s="17"/>
      <c r="H108" s="17"/>
      <c r="I108" s="17"/>
      <c r="J108" s="17"/>
    </row>
    <row r="109" spans="1:10" ht="13.5">
      <c r="A109" s="10">
        <v>80</v>
      </c>
      <c r="B109" s="11">
        <f t="shared" si="2"/>
        <v>294.4487560691031</v>
      </c>
      <c r="C109" s="12"/>
      <c r="D109" s="17"/>
      <c r="E109" s="17"/>
      <c r="F109" s="17"/>
      <c r="G109" s="17"/>
      <c r="H109" s="17"/>
      <c r="I109" s="17"/>
      <c r="J109" s="17"/>
    </row>
    <row r="110" spans="1:10" ht="13.5">
      <c r="A110" s="10">
        <v>96</v>
      </c>
      <c r="B110" s="11">
        <f t="shared" si="2"/>
        <v>1099.5530505476308</v>
      </c>
      <c r="C110" s="12"/>
      <c r="D110" s="17"/>
      <c r="E110" s="17"/>
      <c r="F110" s="17"/>
      <c r="G110" s="17"/>
      <c r="H110" s="17"/>
      <c r="I110" s="17"/>
      <c r="J110" s="17"/>
    </row>
    <row r="111" spans="1:10" ht="13.5">
      <c r="A111" s="10">
        <v>56</v>
      </c>
      <c r="B111" s="11">
        <f t="shared" si="2"/>
        <v>46.79231435131165</v>
      </c>
      <c r="C111" s="12"/>
      <c r="D111" s="17"/>
      <c r="E111" s="17"/>
      <c r="F111" s="17"/>
      <c r="G111" s="17"/>
      <c r="H111" s="17"/>
      <c r="I111" s="17"/>
      <c r="J111" s="17"/>
    </row>
    <row r="112" spans="1:10" ht="13.5">
      <c r="A112" s="10">
        <v>59</v>
      </c>
      <c r="B112" s="11">
        <f t="shared" si="2"/>
        <v>14.749369566035591</v>
      </c>
      <c r="C112" s="12"/>
      <c r="D112" s="17"/>
      <c r="E112" s="17"/>
      <c r="F112" s="17"/>
      <c r="G112" s="17"/>
      <c r="H112" s="17"/>
      <c r="I112" s="17"/>
      <c r="J112" s="17"/>
    </row>
    <row r="113" spans="1:10" ht="13.5">
      <c r="A113" s="10">
        <v>96</v>
      </c>
      <c r="B113" s="11">
        <f t="shared" si="2"/>
        <v>1099.5530505476308</v>
      </c>
      <c r="C113" s="12"/>
      <c r="D113" s="17"/>
      <c r="E113" s="17"/>
      <c r="F113" s="17"/>
      <c r="G113" s="17"/>
      <c r="H113" s="17"/>
      <c r="I113" s="17"/>
      <c r="J113" s="17"/>
    </row>
    <row r="114" spans="1:10" ht="13.5">
      <c r="A114" s="10">
        <v>47</v>
      </c>
      <c r="B114" s="11">
        <f t="shared" si="2"/>
        <v>250.92114870713985</v>
      </c>
      <c r="C114" s="12"/>
      <c r="D114" s="17"/>
      <c r="E114" s="17"/>
      <c r="F114" s="17"/>
      <c r="G114" s="17"/>
      <c r="H114" s="17"/>
      <c r="I114" s="17"/>
      <c r="J114" s="17"/>
    </row>
    <row r="115" spans="1:10" ht="13.5">
      <c r="A115" s="10">
        <v>56</v>
      </c>
      <c r="B115" s="11">
        <f t="shared" si="2"/>
        <v>46.79231435131165</v>
      </c>
      <c r="C115" s="12"/>
      <c r="D115" s="17"/>
      <c r="E115" s="17"/>
      <c r="F115" s="17"/>
      <c r="G115" s="17"/>
      <c r="H115" s="17"/>
      <c r="I115" s="17"/>
      <c r="J115" s="17"/>
    </row>
    <row r="116" spans="1:10" ht="13.5">
      <c r="A116" s="10">
        <v>76</v>
      </c>
      <c r="B116" s="11">
        <f t="shared" si="2"/>
        <v>173.17268244947124</v>
      </c>
      <c r="C116" s="12"/>
      <c r="D116" s="17"/>
      <c r="E116" s="17"/>
      <c r="F116" s="17"/>
      <c r="G116" s="17"/>
      <c r="H116" s="17"/>
      <c r="I116" s="17"/>
      <c r="J116" s="17"/>
    </row>
    <row r="117" spans="1:10" ht="13.5">
      <c r="A117" s="10">
        <v>65</v>
      </c>
      <c r="B117" s="11">
        <f t="shared" si="2"/>
        <v>4.663479995483466</v>
      </c>
      <c r="C117" s="12"/>
      <c r="D117" s="17"/>
      <c r="E117" s="17"/>
      <c r="F117" s="17"/>
      <c r="G117" s="17"/>
      <c r="H117" s="17"/>
      <c r="I117" s="17"/>
      <c r="J117" s="17"/>
    </row>
    <row r="118" spans="1:10" ht="13.5">
      <c r="A118" s="10">
        <v>10</v>
      </c>
      <c r="B118" s="11">
        <f t="shared" si="2"/>
        <v>2792.1174677255444</v>
      </c>
      <c r="C118" s="12"/>
      <c r="D118" s="17"/>
      <c r="E118" s="17"/>
      <c r="F118" s="17"/>
      <c r="G118" s="17"/>
      <c r="H118" s="17"/>
      <c r="I118" s="17"/>
      <c r="J118" s="17"/>
    </row>
    <row r="119" spans="1:10" ht="13.5">
      <c r="A119" s="10">
        <v>59</v>
      </c>
      <c r="B119" s="11">
        <f t="shared" si="2"/>
        <v>14.749369566035591</v>
      </c>
      <c r="C119" s="12"/>
      <c r="D119" s="17"/>
      <c r="E119" s="17"/>
      <c r="F119" s="17"/>
      <c r="G119" s="17"/>
      <c r="H119" s="17"/>
      <c r="I119" s="17"/>
      <c r="J119" s="17"/>
    </row>
    <row r="120" spans="1:10" ht="13.5">
      <c r="A120" s="10">
        <v>61</v>
      </c>
      <c r="B120" s="11">
        <f t="shared" si="2"/>
        <v>3.38740637585155</v>
      </c>
      <c r="C120" s="12"/>
      <c r="D120" s="17"/>
      <c r="E120" s="17"/>
      <c r="F120" s="17"/>
      <c r="G120" s="17"/>
      <c r="H120" s="17"/>
      <c r="I120" s="17"/>
      <c r="J120" s="17"/>
    </row>
    <row r="121" spans="1:10" ht="13.5">
      <c r="A121" s="10">
        <v>67</v>
      </c>
      <c r="B121" s="11">
        <f t="shared" si="2"/>
        <v>17.301516805299425</v>
      </c>
      <c r="C121" s="12"/>
      <c r="D121" s="17"/>
      <c r="E121" s="17"/>
      <c r="F121" s="17"/>
      <c r="G121" s="17"/>
      <c r="H121" s="17"/>
      <c r="I121" s="17"/>
      <c r="J121" s="17"/>
    </row>
    <row r="122" spans="1:10" ht="13.5">
      <c r="A122" s="10">
        <v>66</v>
      </c>
      <c r="B122" s="11">
        <f aca="true" t="shared" si="3" ref="B122:B153">(A122-$A$23)^2</f>
        <v>9.982498400391444</v>
      </c>
      <c r="C122" s="12"/>
      <c r="D122" s="17"/>
      <c r="E122" s="17"/>
      <c r="F122" s="17"/>
      <c r="G122" s="17"/>
      <c r="H122" s="17"/>
      <c r="I122" s="17"/>
      <c r="J122" s="17"/>
    </row>
    <row r="123" spans="1:10" ht="13.5">
      <c r="A123" s="10">
        <v>56</v>
      </c>
      <c r="B123" s="11">
        <f t="shared" si="3"/>
        <v>46.79231435131165</v>
      </c>
      <c r="C123" s="12"/>
      <c r="D123" s="17"/>
      <c r="E123" s="17"/>
      <c r="F123" s="17"/>
      <c r="G123" s="17"/>
      <c r="H123" s="17"/>
      <c r="I123" s="17"/>
      <c r="J123" s="17"/>
    </row>
    <row r="124" spans="1:10" ht="13.5">
      <c r="A124" s="10">
        <v>62</v>
      </c>
      <c r="B124" s="11">
        <f t="shared" si="3"/>
        <v>0.7064247807595289</v>
      </c>
      <c r="C124" s="12"/>
      <c r="D124" s="17"/>
      <c r="E124" s="17"/>
      <c r="F124" s="17"/>
      <c r="G124" s="17"/>
      <c r="H124" s="17"/>
      <c r="I124" s="17"/>
      <c r="J124" s="17"/>
    </row>
    <row r="125" spans="1:10" ht="13.5">
      <c r="A125" s="10">
        <v>51</v>
      </c>
      <c r="B125" s="11">
        <f t="shared" si="3"/>
        <v>140.19722232677177</v>
      </c>
      <c r="C125" s="12"/>
      <c r="D125" s="17"/>
      <c r="E125" s="17"/>
      <c r="F125" s="17"/>
      <c r="G125" s="17"/>
      <c r="H125" s="17"/>
      <c r="I125" s="17"/>
      <c r="J125" s="17"/>
    </row>
    <row r="126" spans="1:10" ht="13.5">
      <c r="A126" s="10">
        <v>57</v>
      </c>
      <c r="B126" s="11">
        <f t="shared" si="3"/>
        <v>34.11133275621963</v>
      </c>
      <c r="C126" s="12"/>
      <c r="D126" s="17"/>
      <c r="E126" s="17"/>
      <c r="F126" s="17"/>
      <c r="G126" s="17"/>
      <c r="H126" s="17"/>
      <c r="I126" s="17"/>
      <c r="J126" s="17"/>
    </row>
    <row r="127" spans="1:10" ht="13.5">
      <c r="A127" s="10">
        <v>45</v>
      </c>
      <c r="B127" s="11">
        <f t="shared" si="3"/>
        <v>318.28311189732386</v>
      </c>
      <c r="C127" s="12"/>
      <c r="D127" s="17"/>
      <c r="E127" s="17"/>
      <c r="F127" s="17"/>
      <c r="G127" s="17"/>
      <c r="H127" s="17"/>
      <c r="I127" s="17"/>
      <c r="J127" s="17"/>
    </row>
    <row r="128" spans="1:10" ht="13.5">
      <c r="A128" s="10">
        <v>57</v>
      </c>
      <c r="B128" s="11">
        <f t="shared" si="3"/>
        <v>34.11133275621963</v>
      </c>
      <c r="C128" s="12"/>
      <c r="D128" s="17"/>
      <c r="E128" s="17"/>
      <c r="F128" s="17"/>
      <c r="G128" s="17"/>
      <c r="H128" s="17"/>
      <c r="I128" s="17"/>
      <c r="J128" s="17"/>
    </row>
    <row r="129" spans="1:10" ht="13.5">
      <c r="A129" s="10">
        <v>57</v>
      </c>
      <c r="B129" s="11">
        <f t="shared" si="3"/>
        <v>34.11133275621963</v>
      </c>
      <c r="C129" s="12"/>
      <c r="D129" s="17"/>
      <c r="E129" s="17"/>
      <c r="F129" s="17"/>
      <c r="G129" s="17"/>
      <c r="H129" s="17"/>
      <c r="I129" s="17"/>
      <c r="J129" s="17"/>
    </row>
    <row r="130" spans="1:10" ht="13.5">
      <c r="A130" s="10">
        <v>59</v>
      </c>
      <c r="B130" s="11">
        <f t="shared" si="3"/>
        <v>14.749369566035591</v>
      </c>
      <c r="C130" s="12"/>
      <c r="D130" s="17"/>
      <c r="E130" s="17"/>
      <c r="F130" s="17"/>
      <c r="G130" s="17"/>
      <c r="H130" s="17"/>
      <c r="I130" s="17"/>
      <c r="J130" s="17"/>
    </row>
    <row r="131" spans="1:10" ht="13.5">
      <c r="A131" s="10">
        <v>78</v>
      </c>
      <c r="B131" s="11">
        <f t="shared" si="3"/>
        <v>229.8107192592872</v>
      </c>
      <c r="C131" s="12"/>
      <c r="D131" s="17"/>
      <c r="E131" s="17"/>
      <c r="F131" s="17"/>
      <c r="G131" s="17"/>
      <c r="H131" s="17"/>
      <c r="I131" s="17"/>
      <c r="J131" s="17"/>
    </row>
    <row r="132" spans="1:10" ht="13.5">
      <c r="A132" s="10">
        <v>61</v>
      </c>
      <c r="B132" s="11">
        <f t="shared" si="3"/>
        <v>3.38740637585155</v>
      </c>
      <c r="C132" s="12"/>
      <c r="D132" s="17"/>
      <c r="E132" s="17"/>
      <c r="F132" s="17"/>
      <c r="G132" s="17"/>
      <c r="H132" s="17"/>
      <c r="I132" s="17"/>
      <c r="J132" s="17"/>
    </row>
    <row r="133" spans="1:10" ht="13.5">
      <c r="A133" s="10">
        <v>52</v>
      </c>
      <c r="B133" s="11">
        <f t="shared" si="3"/>
        <v>117.51624073167974</v>
      </c>
      <c r="C133" s="12"/>
      <c r="D133" s="17"/>
      <c r="E133" s="17"/>
      <c r="F133" s="17"/>
      <c r="G133" s="17"/>
      <c r="H133" s="17"/>
      <c r="I133" s="17"/>
      <c r="J133" s="17"/>
    </row>
    <row r="134" spans="1:10" ht="13.5">
      <c r="A134" s="10">
        <v>89</v>
      </c>
      <c r="B134" s="11">
        <f t="shared" si="3"/>
        <v>684.319921713275</v>
      </c>
      <c r="C134" s="12"/>
      <c r="D134" s="17"/>
      <c r="E134" s="17"/>
      <c r="F134" s="17"/>
      <c r="G134" s="17"/>
      <c r="H134" s="17"/>
      <c r="I134" s="17"/>
      <c r="J134" s="17"/>
    </row>
    <row r="135" spans="1:10" ht="13.5">
      <c r="A135" s="10">
        <v>89</v>
      </c>
      <c r="B135" s="11">
        <f t="shared" si="3"/>
        <v>684.319921713275</v>
      </c>
      <c r="C135" s="12"/>
      <c r="D135" s="17"/>
      <c r="E135" s="17"/>
      <c r="F135" s="17"/>
      <c r="G135" s="17"/>
      <c r="H135" s="17"/>
      <c r="I135" s="17"/>
      <c r="J135" s="17"/>
    </row>
    <row r="136" spans="1:10" ht="13.5">
      <c r="A136" s="10">
        <v>56</v>
      </c>
      <c r="B136" s="11">
        <f t="shared" si="3"/>
        <v>46.79231435131165</v>
      </c>
      <c r="C136" s="12"/>
      <c r="D136" s="17"/>
      <c r="E136" s="17"/>
      <c r="F136" s="17"/>
      <c r="G136" s="17"/>
      <c r="H136" s="17"/>
      <c r="I136" s="17"/>
      <c r="J136" s="17"/>
    </row>
    <row r="137" spans="1:10" ht="13.5">
      <c r="A137" s="10">
        <v>11</v>
      </c>
      <c r="B137" s="11">
        <f t="shared" si="3"/>
        <v>2687.4364861304525</v>
      </c>
      <c r="C137" s="12"/>
      <c r="D137" s="17"/>
      <c r="E137" s="17"/>
      <c r="F137" s="17"/>
      <c r="G137" s="17"/>
      <c r="H137" s="17"/>
      <c r="I137" s="17"/>
      <c r="J137" s="17"/>
    </row>
    <row r="138" spans="1:10" ht="13.5">
      <c r="A138" s="10">
        <v>63</v>
      </c>
      <c r="B138" s="11">
        <f t="shared" si="3"/>
        <v>0.025443185667507803</v>
      </c>
      <c r="C138" s="12"/>
      <c r="D138" s="17"/>
      <c r="E138" s="17"/>
      <c r="F138" s="17"/>
      <c r="G138" s="17"/>
      <c r="H138" s="17"/>
      <c r="I138" s="17"/>
      <c r="J138" s="17"/>
    </row>
    <row r="139" spans="1:10" ht="13.5">
      <c r="A139" s="10">
        <v>57</v>
      </c>
      <c r="B139" s="11">
        <f t="shared" si="3"/>
        <v>34.11133275621963</v>
      </c>
      <c r="C139" s="12"/>
      <c r="D139" s="17"/>
      <c r="E139" s="17"/>
      <c r="F139" s="17"/>
      <c r="G139" s="17"/>
      <c r="H139" s="17"/>
      <c r="I139" s="17"/>
      <c r="J139" s="17"/>
    </row>
    <row r="140" spans="1:10" ht="13.5">
      <c r="A140" s="10">
        <v>60</v>
      </c>
      <c r="B140" s="11">
        <f t="shared" si="3"/>
        <v>8.06838797094357</v>
      </c>
      <c r="C140" s="12"/>
      <c r="D140" s="17"/>
      <c r="E140" s="17"/>
      <c r="F140" s="17"/>
      <c r="G140" s="17"/>
      <c r="H140" s="17"/>
      <c r="I140" s="17"/>
      <c r="J140" s="17"/>
    </row>
    <row r="141" spans="1:10" ht="13.5">
      <c r="A141" s="10">
        <v>43</v>
      </c>
      <c r="B141" s="11">
        <f t="shared" si="3"/>
        <v>393.6450750875079</v>
      </c>
      <c r="C141" s="12"/>
      <c r="D141" s="17"/>
      <c r="E141" s="17"/>
      <c r="F141" s="17"/>
      <c r="G141" s="17"/>
      <c r="H141" s="17"/>
      <c r="I141" s="17"/>
      <c r="J141" s="17"/>
    </row>
    <row r="142" spans="1:10" ht="13.5">
      <c r="A142" s="10">
        <v>27</v>
      </c>
      <c r="B142" s="11">
        <f t="shared" si="3"/>
        <v>1284.5407806089802</v>
      </c>
      <c r="C142" s="12"/>
      <c r="D142" s="17"/>
      <c r="E142" s="17"/>
      <c r="F142" s="17"/>
      <c r="G142" s="17"/>
      <c r="H142" s="17"/>
      <c r="I142" s="17"/>
      <c r="J142" s="17"/>
    </row>
    <row r="143" spans="1:10" ht="13.5">
      <c r="A143" s="10">
        <v>70</v>
      </c>
      <c r="B143" s="11">
        <f t="shared" si="3"/>
        <v>51.25857202002336</v>
      </c>
      <c r="C143" s="12"/>
      <c r="D143" s="17"/>
      <c r="E143" s="17"/>
      <c r="F143" s="17"/>
      <c r="G143" s="17"/>
      <c r="H143" s="17"/>
      <c r="I143" s="17"/>
      <c r="J143" s="17"/>
    </row>
    <row r="144" spans="1:10" ht="13.5">
      <c r="A144" s="10">
        <v>83</v>
      </c>
      <c r="B144" s="11">
        <f t="shared" si="3"/>
        <v>406.40581128382706</v>
      </c>
      <c r="C144" s="12"/>
      <c r="D144" s="17"/>
      <c r="E144" s="17"/>
      <c r="F144" s="17"/>
      <c r="G144" s="17"/>
      <c r="H144" s="17"/>
      <c r="I144" s="17"/>
      <c r="J144" s="17"/>
    </row>
    <row r="145" spans="1:10" ht="13.5">
      <c r="A145" s="10">
        <v>73</v>
      </c>
      <c r="B145" s="11">
        <f t="shared" si="3"/>
        <v>103.2156272347473</v>
      </c>
      <c r="C145" s="12"/>
      <c r="D145" s="17"/>
      <c r="E145" s="17"/>
      <c r="F145" s="17"/>
      <c r="G145" s="17"/>
      <c r="H145" s="17"/>
      <c r="I145" s="17"/>
      <c r="J145" s="17"/>
    </row>
    <row r="146" spans="1:10" ht="13.5">
      <c r="A146" s="10">
        <v>58</v>
      </c>
      <c r="B146" s="11">
        <f t="shared" si="3"/>
        <v>23.430351161127614</v>
      </c>
      <c r="C146" s="12"/>
      <c r="D146" s="17"/>
      <c r="E146" s="17"/>
      <c r="F146" s="17"/>
      <c r="G146" s="17"/>
      <c r="H146" s="17"/>
      <c r="I146" s="17"/>
      <c r="J146" s="17"/>
    </row>
    <row r="147" spans="1:10" ht="13.5">
      <c r="A147" s="10">
        <v>65</v>
      </c>
      <c r="B147" s="11">
        <f t="shared" si="3"/>
        <v>4.663479995483466</v>
      </c>
      <c r="C147" s="12"/>
      <c r="D147" s="17"/>
      <c r="E147" s="17"/>
      <c r="F147" s="17"/>
      <c r="G147" s="17"/>
      <c r="H147" s="17"/>
      <c r="I147" s="17"/>
      <c r="J147" s="17"/>
    </row>
    <row r="148" spans="1:10" ht="13.5">
      <c r="A148" s="10">
        <v>96</v>
      </c>
      <c r="B148" s="11">
        <f t="shared" si="3"/>
        <v>1099.5530505476308</v>
      </c>
      <c r="C148" s="12"/>
      <c r="D148" s="17"/>
      <c r="E148" s="17"/>
      <c r="F148" s="17"/>
      <c r="G148" s="17"/>
      <c r="H148" s="17"/>
      <c r="I148" s="17"/>
      <c r="J148" s="17"/>
    </row>
    <row r="149" spans="1:10" ht="13.5">
      <c r="A149" s="10">
        <v>63</v>
      </c>
      <c r="B149" s="11">
        <f t="shared" si="3"/>
        <v>0.025443185667507803</v>
      </c>
      <c r="C149" s="12"/>
      <c r="D149" s="17"/>
      <c r="E149" s="17"/>
      <c r="F149" s="17"/>
      <c r="G149" s="17"/>
      <c r="H149" s="17"/>
      <c r="I149" s="17"/>
      <c r="J149" s="17"/>
    </row>
    <row r="150" spans="1:10" ht="13.5">
      <c r="A150" s="10">
        <v>55</v>
      </c>
      <c r="B150" s="11">
        <f t="shared" si="3"/>
        <v>61.473295946403674</v>
      </c>
      <c r="C150" s="12"/>
      <c r="D150" s="17"/>
      <c r="E150" s="17"/>
      <c r="F150" s="17"/>
      <c r="G150" s="17"/>
      <c r="H150" s="17"/>
      <c r="I150" s="17"/>
      <c r="J150" s="17"/>
    </row>
    <row r="151" spans="1:10" ht="13.5">
      <c r="A151" s="10">
        <v>69</v>
      </c>
      <c r="B151" s="11">
        <f t="shared" si="3"/>
        <v>37.93955361511538</v>
      </c>
      <c r="C151" s="12"/>
      <c r="D151" s="17"/>
      <c r="E151" s="17"/>
      <c r="F151" s="17"/>
      <c r="G151" s="17"/>
      <c r="H151" s="17"/>
      <c r="I151" s="17"/>
      <c r="J151" s="17"/>
    </row>
    <row r="152" spans="1:10" ht="13.5">
      <c r="A152" s="10">
        <v>63</v>
      </c>
      <c r="B152" s="11">
        <f t="shared" si="3"/>
        <v>0.025443185667507803</v>
      </c>
      <c r="C152" s="12"/>
      <c r="D152" s="17"/>
      <c r="E152" s="17"/>
      <c r="F152" s="17"/>
      <c r="G152" s="17"/>
      <c r="H152" s="17"/>
      <c r="I152" s="17"/>
      <c r="J152" s="17"/>
    </row>
    <row r="153" spans="1:10" ht="13.5">
      <c r="A153" s="10">
        <v>45</v>
      </c>
      <c r="B153" s="11">
        <f t="shared" si="3"/>
        <v>318.28311189732386</v>
      </c>
      <c r="C153" s="12"/>
      <c r="D153" s="17"/>
      <c r="E153" s="17"/>
      <c r="F153" s="17"/>
      <c r="G153" s="17"/>
      <c r="H153" s="17"/>
      <c r="I153" s="17"/>
      <c r="J153" s="17"/>
    </row>
    <row r="154" spans="1:10" ht="13.5">
      <c r="A154" s="10">
        <v>53</v>
      </c>
      <c r="B154" s="11">
        <f aca="true" t="shared" si="4" ref="B154:B185">(A154-$A$23)^2</f>
        <v>96.83525913658772</v>
      </c>
      <c r="C154" s="12"/>
      <c r="D154" s="17"/>
      <c r="E154" s="17"/>
      <c r="F154" s="17"/>
      <c r="G154" s="17"/>
      <c r="H154" s="17"/>
      <c r="I154" s="17"/>
      <c r="J154" s="17"/>
    </row>
    <row r="155" spans="1:10" ht="13.5">
      <c r="A155" s="10">
        <v>61</v>
      </c>
      <c r="B155" s="11">
        <f t="shared" si="4"/>
        <v>3.38740637585155</v>
      </c>
      <c r="C155" s="12"/>
      <c r="D155" s="17"/>
      <c r="E155" s="17"/>
      <c r="F155" s="17"/>
      <c r="G155" s="17"/>
      <c r="H155" s="17"/>
      <c r="I155" s="17"/>
      <c r="J155" s="17"/>
    </row>
    <row r="156" spans="1:10" ht="13.5">
      <c r="A156" s="10">
        <v>58</v>
      </c>
      <c r="B156" s="11">
        <f t="shared" si="4"/>
        <v>23.430351161127614</v>
      </c>
      <c r="C156" s="12"/>
      <c r="D156" s="17"/>
      <c r="E156" s="17"/>
      <c r="F156" s="17"/>
      <c r="G156" s="17"/>
      <c r="H156" s="17"/>
      <c r="I156" s="17"/>
      <c r="J156" s="17"/>
    </row>
    <row r="157" spans="1:10" ht="13.5">
      <c r="A157" s="10">
        <v>68</v>
      </c>
      <c r="B157" s="11">
        <f t="shared" si="4"/>
        <v>26.620535210207404</v>
      </c>
      <c r="C157" s="12"/>
      <c r="D157" s="17"/>
      <c r="E157" s="17"/>
      <c r="F157" s="17"/>
      <c r="G157" s="17"/>
      <c r="H157" s="17"/>
      <c r="I157" s="17"/>
      <c r="J157" s="17"/>
    </row>
    <row r="158" spans="1:10" ht="13.5">
      <c r="A158" s="10">
        <v>57</v>
      </c>
      <c r="B158" s="11">
        <f t="shared" si="4"/>
        <v>34.11133275621963</v>
      </c>
      <c r="C158" s="12"/>
      <c r="D158" s="17"/>
      <c r="E158" s="17"/>
      <c r="F158" s="17"/>
      <c r="G158" s="17"/>
      <c r="H158" s="17"/>
      <c r="I158" s="17"/>
      <c r="J158" s="17"/>
    </row>
    <row r="159" spans="1:10" ht="13.5">
      <c r="A159" s="10">
        <v>92</v>
      </c>
      <c r="B159" s="11">
        <f t="shared" si="4"/>
        <v>850.2769769279989</v>
      </c>
      <c r="C159" s="12"/>
      <c r="D159" s="17"/>
      <c r="E159" s="17"/>
      <c r="F159" s="17"/>
      <c r="G159" s="17"/>
      <c r="H159" s="17"/>
      <c r="I159" s="17"/>
      <c r="J159" s="17"/>
    </row>
    <row r="160" spans="1:10" ht="13.5">
      <c r="A160" s="10">
        <v>57</v>
      </c>
      <c r="B160" s="11">
        <f t="shared" si="4"/>
        <v>34.11133275621963</v>
      </c>
      <c r="C160" s="12"/>
      <c r="D160" s="17"/>
      <c r="E160" s="17"/>
      <c r="F160" s="17"/>
      <c r="G160" s="17"/>
      <c r="H160" s="17"/>
      <c r="I160" s="17"/>
      <c r="J160" s="17"/>
    </row>
    <row r="161" spans="1:10" ht="13.5">
      <c r="A161" s="10">
        <v>95</v>
      </c>
      <c r="B161" s="11">
        <f t="shared" si="4"/>
        <v>1034.2340321427228</v>
      </c>
      <c r="C161" s="12"/>
      <c r="D161" s="17"/>
      <c r="E161" s="17"/>
      <c r="F161" s="17"/>
      <c r="G161" s="17"/>
      <c r="H161" s="17"/>
      <c r="I161" s="17"/>
      <c r="J161" s="17"/>
    </row>
    <row r="162" spans="1:10" ht="13.5">
      <c r="A162" s="10">
        <v>63</v>
      </c>
      <c r="B162" s="11">
        <f t="shared" si="4"/>
        <v>0.025443185667507803</v>
      </c>
      <c r="C162" s="12"/>
      <c r="D162" s="17"/>
      <c r="E162" s="17"/>
      <c r="F162" s="17"/>
      <c r="G162" s="17"/>
      <c r="H162" s="17"/>
      <c r="I162" s="17"/>
      <c r="J162" s="17"/>
    </row>
    <row r="163" spans="1:10" ht="13.5">
      <c r="A163" s="10">
        <v>67</v>
      </c>
      <c r="B163" s="11">
        <f t="shared" si="4"/>
        <v>17.301516805299425</v>
      </c>
      <c r="C163" s="12"/>
      <c r="D163" s="17"/>
      <c r="E163" s="17"/>
      <c r="F163" s="17"/>
      <c r="G163" s="17"/>
      <c r="H163" s="17"/>
      <c r="I163" s="17"/>
      <c r="J163" s="17"/>
    </row>
    <row r="164" spans="1:10" ht="13.5">
      <c r="A164" s="10">
        <v>53</v>
      </c>
      <c r="B164" s="11">
        <f t="shared" si="4"/>
        <v>96.83525913658772</v>
      </c>
      <c r="C164" s="12"/>
      <c r="D164" s="17"/>
      <c r="E164" s="17"/>
      <c r="F164" s="17"/>
      <c r="G164" s="17"/>
      <c r="H164" s="17"/>
      <c r="I164" s="17"/>
      <c r="J164" s="17"/>
    </row>
    <row r="165" spans="1:10" ht="13.5">
      <c r="A165" s="10">
        <v>61</v>
      </c>
      <c r="B165" s="11">
        <f t="shared" si="4"/>
        <v>3.38740637585155</v>
      </c>
      <c r="C165" s="12"/>
      <c r="D165" s="17"/>
      <c r="E165" s="17"/>
      <c r="F165" s="17"/>
      <c r="G165" s="17"/>
      <c r="H165" s="17"/>
      <c r="I165" s="17"/>
      <c r="J165" s="17"/>
    </row>
    <row r="166" spans="1:10" ht="13.5">
      <c r="A166" s="10">
        <v>59</v>
      </c>
      <c r="B166" s="11">
        <f t="shared" si="4"/>
        <v>14.749369566035591</v>
      </c>
      <c r="C166" s="12"/>
      <c r="D166" s="17"/>
      <c r="E166" s="17"/>
      <c r="F166" s="17"/>
      <c r="G166" s="17"/>
      <c r="H166" s="17"/>
      <c r="I166" s="17"/>
      <c r="J166" s="17"/>
    </row>
    <row r="167" spans="1:10" ht="13.5">
      <c r="A167" s="10">
        <v>56</v>
      </c>
      <c r="B167" s="11">
        <f t="shared" si="4"/>
        <v>46.79231435131165</v>
      </c>
      <c r="C167" s="12"/>
      <c r="D167" s="17"/>
      <c r="E167" s="17"/>
      <c r="F167" s="17"/>
      <c r="G167" s="17"/>
      <c r="H167" s="17"/>
      <c r="I167" s="17"/>
      <c r="J167" s="17"/>
    </row>
    <row r="168" spans="1:10" ht="13.5">
      <c r="A168" s="10">
        <v>65</v>
      </c>
      <c r="B168" s="11">
        <f t="shared" si="4"/>
        <v>4.663479995483466</v>
      </c>
      <c r="C168" s="12"/>
      <c r="D168" s="17"/>
      <c r="E168" s="17"/>
      <c r="F168" s="17"/>
      <c r="G168" s="17"/>
      <c r="H168" s="17"/>
      <c r="I168" s="17"/>
      <c r="J168" s="17"/>
    </row>
    <row r="169" spans="1:10" ht="13.5">
      <c r="A169" s="10">
        <v>58</v>
      </c>
      <c r="B169" s="11">
        <f t="shared" si="4"/>
        <v>23.430351161127614</v>
      </c>
      <c r="C169" s="12"/>
      <c r="D169" s="17"/>
      <c r="E169" s="17"/>
      <c r="F169" s="17"/>
      <c r="G169" s="17"/>
      <c r="H169" s="17"/>
      <c r="I169" s="17"/>
      <c r="J169" s="17"/>
    </row>
    <row r="170" spans="1:10" ht="13.5">
      <c r="A170" s="10">
        <v>61</v>
      </c>
      <c r="B170" s="11">
        <f t="shared" si="4"/>
        <v>3.38740637585155</v>
      </c>
      <c r="C170" s="12"/>
      <c r="D170" s="17"/>
      <c r="E170" s="17"/>
      <c r="F170" s="17"/>
      <c r="G170" s="17"/>
      <c r="H170" s="17"/>
      <c r="I170" s="17"/>
      <c r="J170" s="17"/>
    </row>
    <row r="171" spans="1:10" ht="13.5">
      <c r="A171" s="10">
        <v>90</v>
      </c>
      <c r="B171" s="11">
        <f t="shared" si="4"/>
        <v>737.638940118183</v>
      </c>
      <c r="C171" s="12"/>
      <c r="D171" s="17"/>
      <c r="E171" s="17"/>
      <c r="F171" s="17"/>
      <c r="G171" s="17"/>
      <c r="H171" s="17"/>
      <c r="I171" s="17"/>
      <c r="J171" s="17"/>
    </row>
    <row r="172" spans="1:10" ht="13.5">
      <c r="A172" s="10">
        <v>40</v>
      </c>
      <c r="B172" s="11">
        <f t="shared" si="4"/>
        <v>521.688019872784</v>
      </c>
      <c r="C172" s="12"/>
      <c r="D172" s="17"/>
      <c r="E172" s="17"/>
      <c r="F172" s="17"/>
      <c r="G172" s="17"/>
      <c r="H172" s="17"/>
      <c r="I172" s="17"/>
      <c r="J172" s="17"/>
    </row>
    <row r="173" spans="1:10" ht="13.5">
      <c r="A173" s="10">
        <v>59</v>
      </c>
      <c r="B173" s="11">
        <f t="shared" si="4"/>
        <v>14.749369566035591</v>
      </c>
      <c r="C173" s="12"/>
      <c r="D173" s="17"/>
      <c r="E173" s="17"/>
      <c r="F173" s="17"/>
      <c r="G173" s="17"/>
      <c r="H173" s="17"/>
      <c r="I173" s="17"/>
      <c r="J173" s="17"/>
    </row>
    <row r="174" spans="1:10" ht="13.5">
      <c r="A174" s="10">
        <v>86</v>
      </c>
      <c r="B174" s="11">
        <f t="shared" si="4"/>
        <v>536.362866498551</v>
      </c>
      <c r="C174" s="12"/>
      <c r="D174" s="17"/>
      <c r="E174" s="17"/>
      <c r="F174" s="17"/>
      <c r="G174" s="17"/>
      <c r="H174" s="17"/>
      <c r="I174" s="17"/>
      <c r="J174" s="17"/>
    </row>
    <row r="175" spans="1:10" ht="13.5">
      <c r="A175" s="10">
        <v>52</v>
      </c>
      <c r="B175" s="11">
        <f t="shared" si="4"/>
        <v>117.51624073167974</v>
      </c>
      <c r="C175" s="12"/>
      <c r="D175" s="17"/>
      <c r="E175" s="17"/>
      <c r="F175" s="17"/>
      <c r="G175" s="17"/>
      <c r="H175" s="17"/>
      <c r="I175" s="17"/>
      <c r="J175" s="17"/>
    </row>
    <row r="176" spans="1:10" ht="13.5">
      <c r="A176" s="10">
        <v>86</v>
      </c>
      <c r="B176" s="11">
        <f t="shared" si="4"/>
        <v>536.362866498551</v>
      </c>
      <c r="C176" s="12"/>
      <c r="D176" s="17"/>
      <c r="E176" s="17"/>
      <c r="F176" s="17"/>
      <c r="G176" s="17"/>
      <c r="H176" s="17"/>
      <c r="I176" s="17"/>
      <c r="J176" s="17"/>
    </row>
    <row r="177" spans="1:10" ht="13.5">
      <c r="A177" s="10">
        <v>64</v>
      </c>
      <c r="B177" s="11">
        <f t="shared" si="4"/>
        <v>1.3444615905754866</v>
      </c>
      <c r="C177" s="12"/>
      <c r="D177" s="17"/>
      <c r="E177" s="17"/>
      <c r="F177" s="17"/>
      <c r="G177" s="17"/>
      <c r="H177" s="17"/>
      <c r="I177" s="17"/>
      <c r="J177" s="17"/>
    </row>
    <row r="178" spans="1:10" ht="13.5">
      <c r="A178" s="10">
        <v>94</v>
      </c>
      <c r="B178" s="11">
        <f t="shared" si="4"/>
        <v>970.9150137378149</v>
      </c>
      <c r="C178" s="12"/>
      <c r="D178" s="17"/>
      <c r="E178" s="17"/>
      <c r="F178" s="17"/>
      <c r="G178" s="17"/>
      <c r="H178" s="17"/>
      <c r="I178" s="17"/>
      <c r="J178" s="17"/>
    </row>
    <row r="179" spans="1:10" ht="13.5">
      <c r="A179" s="10">
        <v>66</v>
      </c>
      <c r="B179" s="11">
        <f t="shared" si="4"/>
        <v>9.982498400391444</v>
      </c>
      <c r="C179" s="12"/>
      <c r="D179" s="17"/>
      <c r="E179" s="17"/>
      <c r="F179" s="17"/>
      <c r="G179" s="17"/>
      <c r="H179" s="17"/>
      <c r="I179" s="17"/>
      <c r="J179" s="17"/>
    </row>
    <row r="180" spans="1:10" ht="13.5">
      <c r="A180" s="10">
        <v>75</v>
      </c>
      <c r="B180" s="11">
        <f t="shared" si="4"/>
        <v>147.85366404456326</v>
      </c>
      <c r="C180" s="12"/>
      <c r="D180" s="17"/>
      <c r="E180" s="17"/>
      <c r="F180" s="17"/>
      <c r="G180" s="17"/>
      <c r="H180" s="17"/>
      <c r="I180" s="17"/>
      <c r="J180" s="17"/>
    </row>
    <row r="181" spans="1:10" ht="13.5">
      <c r="A181" s="10">
        <v>12</v>
      </c>
      <c r="B181" s="11">
        <f t="shared" si="4"/>
        <v>2584.7555045353606</v>
      </c>
      <c r="C181" s="12"/>
      <c r="D181" s="17"/>
      <c r="E181" s="17"/>
      <c r="F181" s="17"/>
      <c r="G181" s="17"/>
      <c r="H181" s="17"/>
      <c r="I181" s="17"/>
      <c r="J181" s="17"/>
    </row>
    <row r="182" spans="1:10" ht="13.5">
      <c r="A182" s="10">
        <v>68</v>
      </c>
      <c r="B182" s="11">
        <f t="shared" si="4"/>
        <v>26.620535210207404</v>
      </c>
      <c r="C182" s="12"/>
      <c r="D182" s="17"/>
      <c r="E182" s="17"/>
      <c r="F182" s="17"/>
      <c r="G182" s="17"/>
      <c r="H182" s="17"/>
      <c r="I182" s="17"/>
      <c r="J182" s="17"/>
    </row>
    <row r="183" spans="1:10" ht="13.5">
      <c r="A183" s="10">
        <v>60</v>
      </c>
      <c r="B183" s="11">
        <f t="shared" si="4"/>
        <v>8.06838797094357</v>
      </c>
      <c r="C183" s="12"/>
      <c r="D183" s="17"/>
      <c r="E183" s="17"/>
      <c r="F183" s="17"/>
      <c r="G183" s="17"/>
      <c r="H183" s="17"/>
      <c r="I183" s="17"/>
      <c r="J183" s="17"/>
    </row>
    <row r="184" spans="1:10" ht="13.5">
      <c r="A184" s="10">
        <v>68</v>
      </c>
      <c r="B184" s="11">
        <f t="shared" si="4"/>
        <v>26.620535210207404</v>
      </c>
      <c r="C184" s="12"/>
      <c r="D184" s="17"/>
      <c r="E184" s="17"/>
      <c r="F184" s="17"/>
      <c r="G184" s="17"/>
      <c r="H184" s="17"/>
      <c r="I184" s="17"/>
      <c r="J184" s="17"/>
    </row>
    <row r="185" spans="1:10" ht="13.5">
      <c r="A185" s="10">
        <v>90</v>
      </c>
      <c r="B185" s="11">
        <f t="shared" si="4"/>
        <v>737.638940118183</v>
      </c>
      <c r="C185" s="12"/>
      <c r="D185" s="17"/>
      <c r="E185" s="17"/>
      <c r="F185" s="17"/>
      <c r="G185" s="17"/>
      <c r="H185" s="17"/>
      <c r="I185" s="17"/>
      <c r="J185" s="17"/>
    </row>
    <row r="186" spans="1:10" ht="13.5">
      <c r="A186" s="10">
        <v>50</v>
      </c>
      <c r="B186" s="11">
        <f>(A186-$A$23)^2</f>
        <v>164.8782039218638</v>
      </c>
      <c r="C186" s="12"/>
      <c r="D186" s="17"/>
      <c r="E186" s="17"/>
      <c r="F186" s="17"/>
      <c r="G186" s="17"/>
      <c r="H186" s="17"/>
      <c r="I186" s="17"/>
      <c r="J186" s="17"/>
    </row>
    <row r="187" spans="1:10" ht="13.5">
      <c r="A187" s="10">
        <v>71</v>
      </c>
      <c r="B187" s="11">
        <f>(A187-$A$23)^2</f>
        <v>66.57759042493134</v>
      </c>
      <c r="C187" s="12"/>
      <c r="D187" s="17"/>
      <c r="E187" s="17"/>
      <c r="F187" s="17"/>
      <c r="G187" s="17"/>
      <c r="H187" s="17"/>
      <c r="I187" s="17"/>
      <c r="J187" s="17"/>
    </row>
    <row r="188" spans="1:10" ht="13.5">
      <c r="A188" s="10">
        <v>73</v>
      </c>
      <c r="B188" s="11">
        <f>(A188-$A$23)^2</f>
        <v>103.2156272347473</v>
      </c>
      <c r="C188" s="12"/>
      <c r="D188" s="17"/>
      <c r="E188" s="17"/>
      <c r="F188" s="17"/>
      <c r="G188" s="17"/>
      <c r="H188" s="17"/>
      <c r="I188" s="17"/>
      <c r="J188" s="17"/>
    </row>
  </sheetData>
  <printOptions/>
  <pageMargins left="0.7000000476837158" right="0.7000000476837158" top="0.75" bottom="0.75" header="0.30000001192092896" footer="0.30000001192092896"/>
  <pageSetup firstPageNumber="1" useFirstPageNumber="1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74"/>
  <sheetViews>
    <sheetView showGridLines="0" workbookViewId="0" topLeftCell="A1">
      <selection activeCell="A1" sqref="A1"/>
    </sheetView>
  </sheetViews>
  <sheetFormatPr defaultColWidth="12.8515625" defaultRowHeight="19.5" customHeight="1"/>
  <cols>
    <col min="1" max="3" width="9.421875" style="137" customWidth="1"/>
    <col min="4" max="4" width="8.8515625" style="137" customWidth="1"/>
    <col min="5" max="5" width="8.421875" style="137" customWidth="1"/>
    <col min="6" max="6" width="13.7109375" style="137" customWidth="1"/>
    <col min="7" max="7" width="11.28125" style="137" customWidth="1"/>
    <col min="8" max="8" width="16.8515625" style="137" customWidth="1"/>
    <col min="9" max="9" width="23.421875" style="137" customWidth="1"/>
    <col min="10" max="16384" width="12.00390625" style="137" customWidth="1"/>
  </cols>
  <sheetData>
    <row r="1" spans="1:9" ht="13.5">
      <c r="A1" s="17"/>
      <c r="B1" s="17"/>
      <c r="C1" s="17"/>
      <c r="D1" s="18"/>
      <c r="E1" s="144" t="s">
        <v>13</v>
      </c>
      <c r="F1" s="144"/>
      <c r="G1" s="144"/>
      <c r="H1" s="144"/>
      <c r="I1" s="144"/>
    </row>
    <row r="2" spans="1:9" ht="13.5">
      <c r="A2" s="17"/>
      <c r="B2" s="17"/>
      <c r="C2" s="17"/>
      <c r="D2" s="18"/>
      <c r="E2" s="144" t="s">
        <v>14</v>
      </c>
      <c r="F2" s="144"/>
      <c r="G2" s="144"/>
      <c r="H2" s="144"/>
      <c r="I2" s="144"/>
    </row>
    <row r="3" spans="1:9" ht="13.5">
      <c r="A3" s="17"/>
      <c r="B3" s="17"/>
      <c r="C3" s="17"/>
      <c r="D3" s="18"/>
      <c r="E3" s="144" t="s">
        <v>15</v>
      </c>
      <c r="F3" s="144"/>
      <c r="G3" s="144"/>
      <c r="H3" s="144"/>
      <c r="I3" s="144"/>
    </row>
    <row r="4" spans="1:9" ht="13.5">
      <c r="A4" s="17"/>
      <c r="B4" s="17"/>
      <c r="C4" s="17"/>
      <c r="D4" s="18"/>
      <c r="E4" s="144" t="s">
        <v>16</v>
      </c>
      <c r="F4" s="144"/>
      <c r="G4" s="144"/>
      <c r="H4" s="144"/>
      <c r="I4" s="144"/>
    </row>
    <row r="5" spans="1:9" ht="13.5">
      <c r="A5" s="17"/>
      <c r="B5" s="17"/>
      <c r="C5" s="17"/>
      <c r="D5" s="17"/>
      <c r="E5" s="16"/>
      <c r="F5" s="16"/>
      <c r="G5" s="16"/>
      <c r="H5" s="16"/>
      <c r="I5" s="16"/>
    </row>
    <row r="6" spans="1:9" ht="13.5">
      <c r="A6" s="19"/>
      <c r="B6" s="19"/>
      <c r="C6" s="19"/>
      <c r="D6" s="17"/>
      <c r="E6" s="19"/>
      <c r="F6" s="19"/>
      <c r="G6" s="17"/>
      <c r="H6" s="17"/>
      <c r="I6" s="17"/>
    </row>
    <row r="7" spans="1:9" ht="13.5">
      <c r="A7" s="4" t="str">
        <f>"Ave "&amp;A10</f>
        <v>Ave Quiz 1</v>
      </c>
      <c r="B7" s="4" t="str">
        <f>"Ave "&amp;B10</f>
        <v>Ave Quiz 2</v>
      </c>
      <c r="C7" s="4" t="str">
        <f>"Ave "&amp;C10</f>
        <v>Ave Quiz 3</v>
      </c>
      <c r="D7" s="3"/>
      <c r="E7" s="4" t="s">
        <v>538</v>
      </c>
      <c r="F7" s="11">
        <f>AVERAGE(E10:E13)</f>
        <v>23.5</v>
      </c>
      <c r="G7" s="12"/>
      <c r="H7" s="17"/>
      <c r="I7" s="17"/>
    </row>
    <row r="8" spans="1:9" ht="13.5">
      <c r="A8" s="11">
        <f>AVERAGE(A11:A33)</f>
        <v>12.434782608695652</v>
      </c>
      <c r="B8" s="11">
        <f>AVERAGE(B11:B33)</f>
        <v>13.173913043478262</v>
      </c>
      <c r="C8" s="11">
        <f>AVERAGE(C11:C33)</f>
        <v>12.217391304347826</v>
      </c>
      <c r="D8" s="12"/>
      <c r="E8" s="53"/>
      <c r="F8" s="53"/>
      <c r="G8" s="17"/>
      <c r="H8" s="17"/>
      <c r="I8" s="17"/>
    </row>
    <row r="9" spans="1:9" ht="13.5">
      <c r="A9" s="15"/>
      <c r="B9" s="15"/>
      <c r="C9" s="15"/>
      <c r="D9" s="36"/>
      <c r="E9" s="6" t="s">
        <v>537</v>
      </c>
      <c r="F9" s="6" t="s">
        <v>17</v>
      </c>
      <c r="G9" s="7"/>
      <c r="H9" s="17"/>
      <c r="I9" s="17"/>
    </row>
    <row r="10" spans="1:9" ht="13.5">
      <c r="A10" s="4" t="s">
        <v>18</v>
      </c>
      <c r="B10" s="4" t="s">
        <v>19</v>
      </c>
      <c r="C10" s="4" t="s">
        <v>20</v>
      </c>
      <c r="D10" s="3"/>
      <c r="E10" s="10">
        <v>23</v>
      </c>
      <c r="F10" s="11">
        <f>E10-$F$7</f>
        <v>-0.5</v>
      </c>
      <c r="G10" s="12"/>
      <c r="H10" s="17"/>
      <c r="I10" s="17"/>
    </row>
    <row r="11" spans="1:9" ht="13.5">
      <c r="A11" s="10">
        <v>18</v>
      </c>
      <c r="B11" s="10">
        <v>15</v>
      </c>
      <c r="C11" s="10">
        <v>3</v>
      </c>
      <c r="D11" s="3"/>
      <c r="E11" s="10">
        <v>24</v>
      </c>
      <c r="F11" s="11">
        <f>E11-$F$7</f>
        <v>0.5</v>
      </c>
      <c r="G11" s="12"/>
      <c r="H11" s="17"/>
      <c r="I11" s="17"/>
    </row>
    <row r="12" spans="1:9" ht="13.5">
      <c r="A12" s="10">
        <v>16</v>
      </c>
      <c r="B12" s="10">
        <v>18</v>
      </c>
      <c r="C12" s="10">
        <v>2</v>
      </c>
      <c r="D12" s="3"/>
      <c r="E12" s="10">
        <v>19</v>
      </c>
      <c r="F12" s="11">
        <f>E12-$F$7</f>
        <v>-4.5</v>
      </c>
      <c r="G12" s="12"/>
      <c r="H12" s="17"/>
      <c r="I12" s="17"/>
    </row>
    <row r="13" spans="1:9" ht="13.5">
      <c r="A13" s="10">
        <v>2</v>
      </c>
      <c r="B13" s="10">
        <v>4</v>
      </c>
      <c r="C13" s="10">
        <v>15</v>
      </c>
      <c r="D13" s="3"/>
      <c r="E13" s="10">
        <v>28</v>
      </c>
      <c r="F13" s="11">
        <f>E13-$F$7</f>
        <v>4.5</v>
      </c>
      <c r="G13" s="12"/>
      <c r="H13" s="17"/>
      <c r="I13" s="17"/>
    </row>
    <row r="14" spans="1:9" ht="13.5">
      <c r="A14" s="10">
        <v>17</v>
      </c>
      <c r="B14" s="10">
        <v>16</v>
      </c>
      <c r="C14" s="10">
        <v>3</v>
      </c>
      <c r="D14" s="12"/>
      <c r="E14" s="15"/>
      <c r="F14" s="16"/>
      <c r="G14" s="19"/>
      <c r="H14" s="19"/>
      <c r="I14" s="17"/>
    </row>
    <row r="15" spans="1:9" ht="13.5">
      <c r="A15" s="10">
        <v>24</v>
      </c>
      <c r="B15" s="10">
        <v>7</v>
      </c>
      <c r="C15" s="10">
        <v>9</v>
      </c>
      <c r="D15" s="3"/>
      <c r="E15" s="4" t="s">
        <v>21</v>
      </c>
      <c r="F15" s="3"/>
      <c r="G15" s="4" t="s">
        <v>21</v>
      </c>
      <c r="H15" s="2" t="s">
        <v>22</v>
      </c>
      <c r="I15" s="12"/>
    </row>
    <row r="16" spans="1:9" ht="13.5">
      <c r="A16" s="10">
        <v>16</v>
      </c>
      <c r="B16" s="10">
        <v>16</v>
      </c>
      <c r="C16" s="10">
        <v>3</v>
      </c>
      <c r="D16" s="3"/>
      <c r="E16" s="10" t="s">
        <v>583</v>
      </c>
      <c r="F16" s="3"/>
      <c r="G16" s="10" t="s">
        <v>590</v>
      </c>
      <c r="H16" s="11">
        <f>COUNTIF($E$16:$E$74,G16)</f>
        <v>19</v>
      </c>
      <c r="I16" s="12"/>
    </row>
    <row r="17" spans="1:9" ht="13.5">
      <c r="A17" s="10">
        <v>14</v>
      </c>
      <c r="B17" s="10">
        <v>5</v>
      </c>
      <c r="C17" s="10">
        <v>16</v>
      </c>
      <c r="D17" s="3"/>
      <c r="E17" s="10" t="s">
        <v>587</v>
      </c>
      <c r="F17" s="3"/>
      <c r="G17" s="10" t="s">
        <v>587</v>
      </c>
      <c r="H17" s="11">
        <f>COUNTIF($E$16:$E$74,G17)</f>
        <v>29</v>
      </c>
      <c r="I17" s="12"/>
    </row>
    <row r="18" spans="1:9" ht="13.5">
      <c r="A18" s="10">
        <v>20</v>
      </c>
      <c r="B18" s="10">
        <v>23</v>
      </c>
      <c r="C18" s="10">
        <v>1</v>
      </c>
      <c r="D18" s="3"/>
      <c r="E18" s="10" t="s">
        <v>583</v>
      </c>
      <c r="F18" s="3"/>
      <c r="G18" s="10" t="s">
        <v>583</v>
      </c>
      <c r="H18" s="11">
        <f>COUNTIF($E$16:$E$74,G18)</f>
        <v>11</v>
      </c>
      <c r="I18" s="12"/>
    </row>
    <row r="19" spans="1:9" ht="13.5">
      <c r="A19" s="10">
        <v>14</v>
      </c>
      <c r="B19" s="10">
        <v>7</v>
      </c>
      <c r="C19" s="10">
        <v>18</v>
      </c>
      <c r="D19" s="3"/>
      <c r="E19" s="10" t="s">
        <v>587</v>
      </c>
      <c r="F19" s="12"/>
      <c r="G19" s="16"/>
      <c r="H19" s="16"/>
      <c r="I19" s="17"/>
    </row>
    <row r="20" spans="1:9" ht="13.5" hidden="1">
      <c r="A20" s="10">
        <v>7</v>
      </c>
      <c r="B20" s="10">
        <v>21</v>
      </c>
      <c r="C20" s="10">
        <v>6</v>
      </c>
      <c r="D20" s="3"/>
      <c r="E20" s="10" t="s">
        <v>583</v>
      </c>
      <c r="F20" s="12"/>
      <c r="G20" s="17"/>
      <c r="H20" s="17"/>
      <c r="I20" s="17"/>
    </row>
    <row r="21" spans="1:9" ht="13.5" hidden="1">
      <c r="A21" s="10">
        <v>1</v>
      </c>
      <c r="B21" s="10">
        <v>5</v>
      </c>
      <c r="C21" s="10">
        <v>3</v>
      </c>
      <c r="D21" s="3"/>
      <c r="E21" s="10" t="s">
        <v>587</v>
      </c>
      <c r="F21" s="12"/>
      <c r="G21" s="17"/>
      <c r="H21" s="17"/>
      <c r="I21" s="17"/>
    </row>
    <row r="22" spans="1:9" ht="13.5" hidden="1">
      <c r="A22" s="10">
        <v>11</v>
      </c>
      <c r="B22" s="10">
        <v>5</v>
      </c>
      <c r="C22" s="10">
        <v>19</v>
      </c>
      <c r="D22" s="3"/>
      <c r="E22" s="10" t="s">
        <v>590</v>
      </c>
      <c r="F22" s="12"/>
      <c r="G22" s="17"/>
      <c r="H22" s="17"/>
      <c r="I22" s="17"/>
    </row>
    <row r="23" spans="1:9" ht="13.5" hidden="1">
      <c r="A23" s="10">
        <v>4</v>
      </c>
      <c r="B23" s="10">
        <v>19</v>
      </c>
      <c r="C23" s="10">
        <v>15</v>
      </c>
      <c r="D23" s="3"/>
      <c r="E23" s="10" t="s">
        <v>587</v>
      </c>
      <c r="F23" s="12"/>
      <c r="G23" s="17"/>
      <c r="H23" s="17"/>
      <c r="I23" s="17"/>
    </row>
    <row r="24" spans="1:9" ht="13.5" hidden="1">
      <c r="A24" s="10">
        <v>3</v>
      </c>
      <c r="B24" s="10">
        <v>21</v>
      </c>
      <c r="C24" s="10">
        <v>4</v>
      </c>
      <c r="D24" s="3"/>
      <c r="E24" s="10" t="s">
        <v>590</v>
      </c>
      <c r="F24" s="12"/>
      <c r="G24" s="17"/>
      <c r="H24" s="17"/>
      <c r="I24" s="17"/>
    </row>
    <row r="25" spans="1:9" ht="13.5" hidden="1">
      <c r="A25" s="10">
        <v>7</v>
      </c>
      <c r="B25" s="10">
        <v>17</v>
      </c>
      <c r="C25" s="10">
        <v>22</v>
      </c>
      <c r="D25" s="3"/>
      <c r="E25" s="10" t="s">
        <v>587</v>
      </c>
      <c r="F25" s="12"/>
      <c r="G25" s="17"/>
      <c r="H25" s="17"/>
      <c r="I25" s="17"/>
    </row>
    <row r="26" spans="1:9" ht="13.5" hidden="1">
      <c r="A26" s="10">
        <v>17</v>
      </c>
      <c r="B26" s="10">
        <v>3</v>
      </c>
      <c r="C26" s="10">
        <v>22</v>
      </c>
      <c r="D26" s="3"/>
      <c r="E26" s="10" t="s">
        <v>587</v>
      </c>
      <c r="F26" s="12"/>
      <c r="G26" s="17"/>
      <c r="H26" s="17"/>
      <c r="I26" s="17"/>
    </row>
    <row r="27" spans="1:9" ht="13.5" hidden="1">
      <c r="A27" s="10">
        <v>14</v>
      </c>
      <c r="B27" s="10">
        <v>22</v>
      </c>
      <c r="C27" s="10">
        <v>13</v>
      </c>
      <c r="D27" s="3"/>
      <c r="E27" s="10" t="s">
        <v>590</v>
      </c>
      <c r="F27" s="12"/>
      <c r="G27" s="17"/>
      <c r="H27" s="17"/>
      <c r="I27" s="17"/>
    </row>
    <row r="28" spans="1:9" ht="13.5" hidden="1">
      <c r="A28" s="10">
        <v>9</v>
      </c>
      <c r="B28" s="10">
        <v>1</v>
      </c>
      <c r="C28" s="10">
        <v>13</v>
      </c>
      <c r="D28" s="3"/>
      <c r="E28" s="10" t="s">
        <v>583</v>
      </c>
      <c r="F28" s="12"/>
      <c r="G28" s="17"/>
      <c r="H28" s="17"/>
      <c r="I28" s="17"/>
    </row>
    <row r="29" spans="1:9" ht="13.5" hidden="1">
      <c r="A29" s="10">
        <v>9</v>
      </c>
      <c r="B29" s="10">
        <v>16</v>
      </c>
      <c r="C29" s="10">
        <v>21</v>
      </c>
      <c r="D29" s="3"/>
      <c r="E29" s="10" t="s">
        <v>590</v>
      </c>
      <c r="F29" s="12"/>
      <c r="G29" s="17"/>
      <c r="H29" s="17"/>
      <c r="I29" s="17"/>
    </row>
    <row r="30" spans="1:9" ht="13.5" hidden="1">
      <c r="A30" s="10">
        <v>5</v>
      </c>
      <c r="B30" s="10">
        <v>10</v>
      </c>
      <c r="C30" s="10">
        <v>14</v>
      </c>
      <c r="D30" s="3"/>
      <c r="E30" s="10" t="s">
        <v>590</v>
      </c>
      <c r="F30" s="12"/>
      <c r="G30" s="17"/>
      <c r="H30" s="17"/>
      <c r="I30" s="17"/>
    </row>
    <row r="31" spans="1:9" ht="13.5" hidden="1">
      <c r="A31" s="10">
        <v>16</v>
      </c>
      <c r="B31" s="10">
        <v>23</v>
      </c>
      <c r="C31" s="10">
        <v>19</v>
      </c>
      <c r="D31" s="3"/>
      <c r="E31" s="10" t="s">
        <v>590</v>
      </c>
      <c r="F31" s="12"/>
      <c r="G31" s="17"/>
      <c r="H31" s="17"/>
      <c r="I31" s="17"/>
    </row>
    <row r="32" spans="1:9" ht="13.5" hidden="1">
      <c r="A32" s="10">
        <v>21</v>
      </c>
      <c r="B32" s="10">
        <v>12</v>
      </c>
      <c r="C32" s="10">
        <v>24</v>
      </c>
      <c r="D32" s="3"/>
      <c r="E32" s="10" t="s">
        <v>583</v>
      </c>
      <c r="F32" s="12"/>
      <c r="G32" s="17"/>
      <c r="H32" s="17"/>
      <c r="I32" s="17"/>
    </row>
    <row r="33" spans="1:9" ht="13.5">
      <c r="A33" s="10">
        <v>21</v>
      </c>
      <c r="B33" s="10">
        <v>17</v>
      </c>
      <c r="C33" s="10">
        <v>16</v>
      </c>
      <c r="D33" s="3"/>
      <c r="E33" s="10" t="s">
        <v>590</v>
      </c>
      <c r="F33" s="12"/>
      <c r="G33" s="17"/>
      <c r="H33" s="17"/>
      <c r="I33" s="17"/>
    </row>
    <row r="34" spans="1:9" ht="13.5">
      <c r="A34" s="16"/>
      <c r="B34" s="16"/>
      <c r="C34" s="16"/>
      <c r="D34" s="18"/>
      <c r="E34" s="10" t="s">
        <v>587</v>
      </c>
      <c r="F34" s="12"/>
      <c r="G34" s="17"/>
      <c r="H34" s="17"/>
      <c r="I34" s="17"/>
    </row>
    <row r="35" spans="1:9" ht="13.5">
      <c r="A35" s="17"/>
      <c r="B35" s="17"/>
      <c r="C35" s="17"/>
      <c r="D35" s="18"/>
      <c r="E35" s="10" t="s">
        <v>590</v>
      </c>
      <c r="F35" s="12"/>
      <c r="G35" s="17"/>
      <c r="H35" s="17"/>
      <c r="I35" s="17"/>
    </row>
    <row r="36" spans="1:9" ht="13.5">
      <c r="A36" s="17"/>
      <c r="B36" s="17"/>
      <c r="C36" s="17"/>
      <c r="D36" s="18"/>
      <c r="E36" s="10" t="s">
        <v>587</v>
      </c>
      <c r="F36" s="12"/>
      <c r="G36" s="17"/>
      <c r="H36" s="17"/>
      <c r="I36" s="17"/>
    </row>
    <row r="37" spans="1:9" ht="13.5">
      <c r="A37" s="17"/>
      <c r="B37" s="17"/>
      <c r="C37" s="17"/>
      <c r="D37" s="18"/>
      <c r="E37" s="10" t="s">
        <v>583</v>
      </c>
      <c r="F37" s="12"/>
      <c r="G37" s="17"/>
      <c r="H37" s="17"/>
      <c r="I37" s="17"/>
    </row>
    <row r="38" spans="1:9" ht="13.5">
      <c r="A38" s="17"/>
      <c r="B38" s="17"/>
      <c r="C38" s="17"/>
      <c r="D38" s="18"/>
      <c r="E38" s="10" t="s">
        <v>590</v>
      </c>
      <c r="F38" s="12"/>
      <c r="G38" s="17"/>
      <c r="H38" s="17"/>
      <c r="I38" s="17"/>
    </row>
    <row r="39" spans="1:9" ht="13.5">
      <c r="A39" s="17"/>
      <c r="B39" s="17"/>
      <c r="C39" s="17"/>
      <c r="D39" s="18"/>
      <c r="E39" s="10" t="s">
        <v>590</v>
      </c>
      <c r="F39" s="12"/>
      <c r="G39" s="17"/>
      <c r="H39" s="17"/>
      <c r="I39" s="17"/>
    </row>
    <row r="40" spans="1:9" ht="13.5">
      <c r="A40" s="17"/>
      <c r="B40" s="17"/>
      <c r="C40" s="17"/>
      <c r="D40" s="18"/>
      <c r="E40" s="10" t="s">
        <v>587</v>
      </c>
      <c r="F40" s="12"/>
      <c r="G40" s="17"/>
      <c r="H40" s="17"/>
      <c r="I40" s="17"/>
    </row>
    <row r="41" spans="1:9" ht="13.5">
      <c r="A41" s="17"/>
      <c r="B41" s="17"/>
      <c r="C41" s="17"/>
      <c r="D41" s="18"/>
      <c r="E41" s="10" t="s">
        <v>587</v>
      </c>
      <c r="F41" s="12"/>
      <c r="G41" s="17"/>
      <c r="H41" s="17"/>
      <c r="I41" s="17"/>
    </row>
    <row r="42" spans="1:9" ht="13.5">
      <c r="A42" s="17"/>
      <c r="B42" s="17"/>
      <c r="C42" s="17"/>
      <c r="D42" s="18"/>
      <c r="E42" s="10" t="s">
        <v>590</v>
      </c>
      <c r="F42" s="12"/>
      <c r="G42" s="17"/>
      <c r="H42" s="17"/>
      <c r="I42" s="17"/>
    </row>
    <row r="43" spans="1:9" ht="13.5">
      <c r="A43" s="17"/>
      <c r="B43" s="17"/>
      <c r="C43" s="17"/>
      <c r="D43" s="18"/>
      <c r="E43" s="10" t="s">
        <v>587</v>
      </c>
      <c r="F43" s="12"/>
      <c r="G43" s="17"/>
      <c r="H43" s="17"/>
      <c r="I43" s="17"/>
    </row>
    <row r="44" spans="1:9" ht="13.5">
      <c r="A44" s="17"/>
      <c r="B44" s="17"/>
      <c r="C44" s="17"/>
      <c r="D44" s="18"/>
      <c r="E44" s="10" t="s">
        <v>590</v>
      </c>
      <c r="F44" s="12"/>
      <c r="G44" s="17"/>
      <c r="H44" s="17"/>
      <c r="I44" s="17"/>
    </row>
    <row r="45" spans="1:9" ht="13.5">
      <c r="A45" s="17"/>
      <c r="B45" s="17"/>
      <c r="C45" s="17"/>
      <c r="D45" s="18"/>
      <c r="E45" s="10" t="s">
        <v>590</v>
      </c>
      <c r="F45" s="12"/>
      <c r="G45" s="17"/>
      <c r="H45" s="17"/>
      <c r="I45" s="17"/>
    </row>
    <row r="46" spans="1:9" ht="13.5">
      <c r="A46" s="17"/>
      <c r="B46" s="17"/>
      <c r="C46" s="17"/>
      <c r="D46" s="18"/>
      <c r="E46" s="10" t="s">
        <v>587</v>
      </c>
      <c r="F46" s="12"/>
      <c r="G46" s="17"/>
      <c r="H46" s="17"/>
      <c r="I46" s="17"/>
    </row>
    <row r="47" spans="1:9" ht="13.5">
      <c r="A47" s="17"/>
      <c r="B47" s="17"/>
      <c r="C47" s="17"/>
      <c r="D47" s="18"/>
      <c r="E47" s="10" t="s">
        <v>583</v>
      </c>
      <c r="F47" s="12"/>
      <c r="G47" s="17"/>
      <c r="H47" s="17"/>
      <c r="I47" s="17"/>
    </row>
    <row r="48" spans="1:9" ht="13.5">
      <c r="A48" s="17"/>
      <c r="B48" s="17"/>
      <c r="C48" s="17"/>
      <c r="D48" s="18"/>
      <c r="E48" s="10" t="s">
        <v>590</v>
      </c>
      <c r="F48" s="12"/>
      <c r="G48" s="17"/>
      <c r="H48" s="17"/>
      <c r="I48" s="17"/>
    </row>
    <row r="49" spans="1:9" ht="13.5">
      <c r="A49" s="17"/>
      <c r="B49" s="17"/>
      <c r="C49" s="17"/>
      <c r="D49" s="18"/>
      <c r="E49" s="10" t="s">
        <v>587</v>
      </c>
      <c r="F49" s="12"/>
      <c r="G49" s="17"/>
      <c r="H49" s="17"/>
      <c r="I49" s="17"/>
    </row>
    <row r="50" spans="1:9" ht="13.5">
      <c r="A50" s="17"/>
      <c r="B50" s="17"/>
      <c r="C50" s="17"/>
      <c r="D50" s="18"/>
      <c r="E50" s="10" t="s">
        <v>587</v>
      </c>
      <c r="F50" s="12"/>
      <c r="G50" s="17"/>
      <c r="H50" s="17"/>
      <c r="I50" s="17"/>
    </row>
    <row r="51" spans="1:9" ht="13.5">
      <c r="A51" s="17"/>
      <c r="B51" s="17"/>
      <c r="C51" s="17"/>
      <c r="D51" s="18"/>
      <c r="E51" s="10" t="s">
        <v>587</v>
      </c>
      <c r="F51" s="12"/>
      <c r="G51" s="17"/>
      <c r="H51" s="17"/>
      <c r="I51" s="17"/>
    </row>
    <row r="52" spans="1:9" ht="13.5">
      <c r="A52" s="17"/>
      <c r="B52" s="17"/>
      <c r="C52" s="17"/>
      <c r="D52" s="18"/>
      <c r="E52" s="10" t="s">
        <v>587</v>
      </c>
      <c r="F52" s="12"/>
      <c r="G52" s="17"/>
      <c r="H52" s="17"/>
      <c r="I52" s="17"/>
    </row>
    <row r="53" spans="1:9" ht="13.5">
      <c r="A53" s="17"/>
      <c r="B53" s="17"/>
      <c r="C53" s="17"/>
      <c r="D53" s="18"/>
      <c r="E53" s="10" t="s">
        <v>587</v>
      </c>
      <c r="F53" s="12"/>
      <c r="G53" s="17"/>
      <c r="H53" s="17"/>
      <c r="I53" s="17"/>
    </row>
    <row r="54" spans="1:9" ht="13.5">
      <c r="A54" s="17"/>
      <c r="B54" s="17"/>
      <c r="C54" s="17"/>
      <c r="D54" s="18"/>
      <c r="E54" s="10" t="s">
        <v>587</v>
      </c>
      <c r="F54" s="12"/>
      <c r="G54" s="17"/>
      <c r="H54" s="17"/>
      <c r="I54" s="17"/>
    </row>
    <row r="55" spans="1:9" ht="13.5">
      <c r="A55" s="17"/>
      <c r="B55" s="17"/>
      <c r="C55" s="17"/>
      <c r="D55" s="18"/>
      <c r="E55" s="10" t="s">
        <v>587</v>
      </c>
      <c r="F55" s="12"/>
      <c r="G55" s="17"/>
      <c r="H55" s="17"/>
      <c r="I55" s="17"/>
    </row>
    <row r="56" spans="1:9" ht="13.5">
      <c r="A56" s="17"/>
      <c r="B56" s="17"/>
      <c r="C56" s="17"/>
      <c r="D56" s="18"/>
      <c r="E56" s="10" t="s">
        <v>587</v>
      </c>
      <c r="F56" s="12"/>
      <c r="G56" s="17"/>
      <c r="H56" s="17"/>
      <c r="I56" s="17"/>
    </row>
    <row r="57" spans="1:9" ht="13.5">
      <c r="A57" s="17"/>
      <c r="B57" s="17"/>
      <c r="C57" s="17"/>
      <c r="D57" s="18"/>
      <c r="E57" s="10" t="s">
        <v>583</v>
      </c>
      <c r="F57" s="12"/>
      <c r="G57" s="17"/>
      <c r="H57" s="17"/>
      <c r="I57" s="17"/>
    </row>
    <row r="58" spans="1:9" ht="13.5">
      <c r="A58" s="17"/>
      <c r="B58" s="17"/>
      <c r="C58" s="17"/>
      <c r="D58" s="18"/>
      <c r="E58" s="10" t="s">
        <v>587</v>
      </c>
      <c r="F58" s="12"/>
      <c r="G58" s="17"/>
      <c r="H58" s="17"/>
      <c r="I58" s="17"/>
    </row>
    <row r="59" spans="1:9" ht="13.5">
      <c r="A59" s="17"/>
      <c r="B59" s="17"/>
      <c r="C59" s="17"/>
      <c r="D59" s="18"/>
      <c r="E59" s="10" t="s">
        <v>590</v>
      </c>
      <c r="F59" s="12"/>
      <c r="G59" s="17"/>
      <c r="H59" s="17"/>
      <c r="I59" s="17"/>
    </row>
    <row r="60" spans="1:9" ht="13.5">
      <c r="A60" s="17"/>
      <c r="B60" s="17"/>
      <c r="C60" s="17"/>
      <c r="D60" s="18"/>
      <c r="E60" s="10" t="s">
        <v>590</v>
      </c>
      <c r="F60" s="12"/>
      <c r="G60" s="17"/>
      <c r="H60" s="17"/>
      <c r="I60" s="17"/>
    </row>
    <row r="61" spans="1:9" ht="13.5">
      <c r="A61" s="17"/>
      <c r="B61" s="17"/>
      <c r="C61" s="17"/>
      <c r="D61" s="18"/>
      <c r="E61" s="10" t="s">
        <v>583</v>
      </c>
      <c r="F61" s="12"/>
      <c r="G61" s="17"/>
      <c r="H61" s="17"/>
      <c r="I61" s="17"/>
    </row>
    <row r="62" spans="1:9" ht="13.5">
      <c r="A62" s="17"/>
      <c r="B62" s="17"/>
      <c r="C62" s="17"/>
      <c r="D62" s="18"/>
      <c r="E62" s="10" t="s">
        <v>587</v>
      </c>
      <c r="F62" s="12"/>
      <c r="G62" s="17"/>
      <c r="H62" s="17"/>
      <c r="I62" s="17"/>
    </row>
    <row r="63" spans="1:9" ht="13.5">
      <c r="A63" s="17"/>
      <c r="B63" s="17"/>
      <c r="C63" s="17"/>
      <c r="D63" s="18"/>
      <c r="E63" s="10" t="s">
        <v>587</v>
      </c>
      <c r="F63" s="12"/>
      <c r="G63" s="17"/>
      <c r="H63" s="17"/>
      <c r="I63" s="17"/>
    </row>
    <row r="64" spans="1:9" ht="13.5">
      <c r="A64" s="17"/>
      <c r="B64" s="17"/>
      <c r="C64" s="17"/>
      <c r="D64" s="18"/>
      <c r="E64" s="10" t="s">
        <v>587</v>
      </c>
      <c r="F64" s="12"/>
      <c r="G64" s="17"/>
      <c r="H64" s="17"/>
      <c r="I64" s="17"/>
    </row>
    <row r="65" spans="1:9" ht="13.5">
      <c r="A65" s="17"/>
      <c r="B65" s="17"/>
      <c r="C65" s="17"/>
      <c r="D65" s="18"/>
      <c r="E65" s="10" t="s">
        <v>587</v>
      </c>
      <c r="F65" s="12"/>
      <c r="G65" s="17"/>
      <c r="H65" s="17"/>
      <c r="I65" s="17"/>
    </row>
    <row r="66" spans="1:9" ht="13.5">
      <c r="A66" s="17"/>
      <c r="B66" s="17"/>
      <c r="C66" s="17"/>
      <c r="D66" s="18"/>
      <c r="E66" s="10" t="s">
        <v>590</v>
      </c>
      <c r="F66" s="12"/>
      <c r="G66" s="17"/>
      <c r="H66" s="17"/>
      <c r="I66" s="17"/>
    </row>
    <row r="67" spans="1:9" ht="13.5">
      <c r="A67" s="17"/>
      <c r="B67" s="17"/>
      <c r="C67" s="17"/>
      <c r="D67" s="18"/>
      <c r="E67" s="10" t="s">
        <v>583</v>
      </c>
      <c r="F67" s="12"/>
      <c r="G67" s="17"/>
      <c r="H67" s="17"/>
      <c r="I67" s="17"/>
    </row>
    <row r="68" spans="1:9" ht="13.5">
      <c r="A68" s="17"/>
      <c r="B68" s="17"/>
      <c r="C68" s="17"/>
      <c r="D68" s="18"/>
      <c r="E68" s="10" t="s">
        <v>583</v>
      </c>
      <c r="F68" s="12"/>
      <c r="G68" s="17"/>
      <c r="H68" s="17"/>
      <c r="I68" s="17"/>
    </row>
    <row r="69" spans="1:9" ht="13.5">
      <c r="A69" s="17"/>
      <c r="B69" s="17"/>
      <c r="C69" s="17"/>
      <c r="D69" s="18"/>
      <c r="E69" s="10" t="s">
        <v>587</v>
      </c>
      <c r="F69" s="12"/>
      <c r="G69" s="17"/>
      <c r="H69" s="17"/>
      <c r="I69" s="17"/>
    </row>
    <row r="70" spans="1:9" ht="13.5">
      <c r="A70" s="17"/>
      <c r="B70" s="17"/>
      <c r="C70" s="17"/>
      <c r="D70" s="18"/>
      <c r="E70" s="10" t="s">
        <v>587</v>
      </c>
      <c r="F70" s="12"/>
      <c r="G70" s="17"/>
      <c r="H70" s="17"/>
      <c r="I70" s="17"/>
    </row>
    <row r="71" spans="1:9" ht="13.5">
      <c r="A71" s="17"/>
      <c r="B71" s="17"/>
      <c r="C71" s="17"/>
      <c r="D71" s="18"/>
      <c r="E71" s="10" t="s">
        <v>587</v>
      </c>
      <c r="F71" s="12"/>
      <c r="G71" s="17"/>
      <c r="H71" s="17"/>
      <c r="I71" s="17"/>
    </row>
    <row r="72" spans="1:9" ht="13.5">
      <c r="A72" s="17"/>
      <c r="B72" s="17"/>
      <c r="C72" s="17"/>
      <c r="D72" s="18"/>
      <c r="E72" s="10" t="s">
        <v>590</v>
      </c>
      <c r="F72" s="12"/>
      <c r="G72" s="17"/>
      <c r="H72" s="17"/>
      <c r="I72" s="17"/>
    </row>
    <row r="73" spans="1:9" ht="13.5">
      <c r="A73" s="17"/>
      <c r="B73" s="17"/>
      <c r="C73" s="17"/>
      <c r="D73" s="18"/>
      <c r="E73" s="10" t="s">
        <v>587</v>
      </c>
      <c r="F73" s="12"/>
      <c r="G73" s="17"/>
      <c r="H73" s="17"/>
      <c r="I73" s="17"/>
    </row>
    <row r="74" spans="1:9" ht="13.5">
      <c r="A74" s="17"/>
      <c r="B74" s="17"/>
      <c r="C74" s="17"/>
      <c r="D74" s="18"/>
      <c r="E74" s="10" t="s">
        <v>590</v>
      </c>
      <c r="F74" s="12"/>
      <c r="G74" s="17"/>
      <c r="H74" s="17"/>
      <c r="I74" s="17"/>
    </row>
  </sheetData>
  <mergeCells count="4">
    <mergeCell ref="E1:I1"/>
    <mergeCell ref="E2:I2"/>
    <mergeCell ref="E3:I3"/>
    <mergeCell ref="E4:I4"/>
  </mergeCells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60"/>
  <sheetViews>
    <sheetView showGridLines="0" workbookViewId="0" topLeftCell="A1">
      <selection activeCell="A1" sqref="A1"/>
    </sheetView>
  </sheetViews>
  <sheetFormatPr defaultColWidth="12.8515625" defaultRowHeight="19.5" customHeight="1"/>
  <cols>
    <col min="1" max="1" width="9.00390625" style="138" customWidth="1"/>
    <col min="2" max="2" width="2.28125" style="138" customWidth="1"/>
    <col min="3" max="3" width="8.8515625" style="138" customWidth="1"/>
    <col min="4" max="4" width="20.140625" style="138" customWidth="1"/>
    <col min="5" max="5" width="12.00390625" style="138" customWidth="1"/>
    <col min="6" max="6" width="1.421875" style="138" customWidth="1"/>
    <col min="7" max="7" width="9.8515625" style="138" customWidth="1"/>
    <col min="8" max="8" width="12.00390625" style="138" customWidth="1"/>
    <col min="9" max="9" width="10.28125" style="138" customWidth="1"/>
    <col min="10" max="16384" width="12.00390625" style="138" customWidth="1"/>
  </cols>
  <sheetData>
    <row r="1" spans="1:9" ht="13.5">
      <c r="A1" s="4" t="s">
        <v>21</v>
      </c>
      <c r="B1" s="3"/>
      <c r="C1" s="4" t="s">
        <v>21</v>
      </c>
      <c r="D1" s="2" t="s">
        <v>22</v>
      </c>
      <c r="E1" s="2" t="s">
        <v>23</v>
      </c>
      <c r="F1" s="3"/>
      <c r="G1" s="2" t="s">
        <v>24</v>
      </c>
      <c r="H1" s="2" t="s">
        <v>25</v>
      </c>
      <c r="I1" s="2" t="s">
        <v>26</v>
      </c>
    </row>
    <row r="2" spans="1:9" ht="13.5">
      <c r="A2" s="10" t="s">
        <v>587</v>
      </c>
      <c r="B2" s="3"/>
      <c r="C2" s="10" t="s">
        <v>590</v>
      </c>
      <c r="D2" s="11"/>
      <c r="E2" s="139"/>
      <c r="F2" s="3"/>
      <c r="G2" s="11"/>
      <c r="H2" s="11"/>
      <c r="I2" s="140"/>
    </row>
    <row r="3" spans="1:9" ht="13.5">
      <c r="A3" s="10" t="s">
        <v>587</v>
      </c>
      <c r="B3" s="3"/>
      <c r="C3" s="10" t="s">
        <v>587</v>
      </c>
      <c r="D3" s="11"/>
      <c r="E3" s="139"/>
      <c r="F3" s="3"/>
      <c r="G3" s="11"/>
      <c r="H3" s="11"/>
      <c r="I3" s="140"/>
    </row>
    <row r="4" spans="1:9" ht="13.5">
      <c r="A4" s="10" t="s">
        <v>587</v>
      </c>
      <c r="B4" s="3"/>
      <c r="C4" s="10" t="s">
        <v>583</v>
      </c>
      <c r="D4" s="11"/>
      <c r="E4" s="139"/>
      <c r="F4" s="3"/>
      <c r="G4" s="11"/>
      <c r="H4" s="11"/>
      <c r="I4" s="140"/>
    </row>
    <row r="5" spans="1:9" ht="13.5">
      <c r="A5" s="10" t="s">
        <v>583</v>
      </c>
      <c r="B5" s="3"/>
      <c r="C5" s="2" t="s">
        <v>571</v>
      </c>
      <c r="D5" s="11"/>
      <c r="E5" s="139"/>
      <c r="F5" s="3"/>
      <c r="G5" s="11"/>
      <c r="H5" s="11"/>
      <c r="I5" s="140"/>
    </row>
    <row r="6" spans="1:9" ht="13.5">
      <c r="A6" s="10" t="s">
        <v>583</v>
      </c>
      <c r="B6" s="12"/>
      <c r="C6" s="16"/>
      <c r="D6" s="16"/>
      <c r="E6" s="16"/>
      <c r="F6" s="17"/>
      <c r="G6" s="16"/>
      <c r="H6" s="53"/>
      <c r="I6" s="16"/>
    </row>
    <row r="7" spans="1:9" ht="13.5">
      <c r="A7" s="10" t="s">
        <v>590</v>
      </c>
      <c r="B7" s="12"/>
      <c r="C7" s="19"/>
      <c r="D7" s="19"/>
      <c r="E7" s="19"/>
      <c r="F7" s="17"/>
      <c r="G7" s="18"/>
      <c r="H7" s="81" t="s">
        <v>27</v>
      </c>
      <c r="I7" s="12"/>
    </row>
    <row r="8" spans="1:9" ht="13.5">
      <c r="A8" s="10" t="s">
        <v>590</v>
      </c>
      <c r="B8" s="3"/>
      <c r="C8" s="147" t="s">
        <v>28</v>
      </c>
      <c r="D8" s="147"/>
      <c r="E8" s="67"/>
      <c r="F8" s="12"/>
      <c r="G8" s="18"/>
      <c r="H8" s="92">
        <f>(COUNTIF(A2:A60,C2)+COUNTIF(A2:A60,C3))/COUNTA(A2:A60)</f>
        <v>0.6779661016949152</v>
      </c>
      <c r="I8" s="12"/>
    </row>
    <row r="9" spans="1:9" ht="13.5">
      <c r="A9" s="10" t="s">
        <v>583</v>
      </c>
      <c r="B9" s="12"/>
      <c r="C9" s="15" t="s">
        <v>29</v>
      </c>
      <c r="D9" s="15" t="s">
        <v>29</v>
      </c>
      <c r="E9" s="16"/>
      <c r="F9" s="17"/>
      <c r="G9" s="17"/>
      <c r="H9" s="16"/>
      <c r="I9" s="17"/>
    </row>
    <row r="10" spans="1:9" ht="13.5">
      <c r="A10" s="10" t="s">
        <v>583</v>
      </c>
      <c r="B10" s="3"/>
      <c r="C10" s="147" t="s">
        <v>30</v>
      </c>
      <c r="D10" s="147"/>
      <c r="E10" s="12"/>
      <c r="F10" s="17"/>
      <c r="G10" s="17"/>
      <c r="H10" s="17"/>
      <c r="I10" s="17"/>
    </row>
    <row r="11" spans="1:9" ht="13.5">
      <c r="A11" s="10" t="s">
        <v>587</v>
      </c>
      <c r="B11" s="12"/>
      <c r="C11" s="16"/>
      <c r="D11" s="16"/>
      <c r="E11" s="17"/>
      <c r="F11" s="17"/>
      <c r="G11" s="17"/>
      <c r="H11" s="17"/>
      <c r="I11" s="17"/>
    </row>
    <row r="12" spans="1:9" ht="13.5">
      <c r="A12" s="10" t="s">
        <v>583</v>
      </c>
      <c r="B12" s="12"/>
      <c r="C12" s="17"/>
      <c r="D12" s="17"/>
      <c r="E12" s="17"/>
      <c r="F12" s="17"/>
      <c r="G12" s="17"/>
      <c r="H12" s="17"/>
      <c r="I12" s="17"/>
    </row>
    <row r="13" spans="1:9" ht="13.5">
      <c r="A13" s="10" t="s">
        <v>587</v>
      </c>
      <c r="B13" s="12"/>
      <c r="C13" s="17"/>
      <c r="D13" s="17"/>
      <c r="E13" s="17"/>
      <c r="F13" s="17"/>
      <c r="G13" s="17"/>
      <c r="H13" s="17"/>
      <c r="I13" s="17"/>
    </row>
    <row r="14" spans="1:9" ht="13.5">
      <c r="A14" s="10" t="s">
        <v>587</v>
      </c>
      <c r="B14" s="12"/>
      <c r="C14" s="17"/>
      <c r="D14" s="17"/>
      <c r="E14" s="17"/>
      <c r="F14" s="17"/>
      <c r="G14" s="17"/>
      <c r="H14" s="17"/>
      <c r="I14" s="17"/>
    </row>
    <row r="15" spans="1:9" ht="13.5">
      <c r="A15" s="10" t="s">
        <v>587</v>
      </c>
      <c r="B15" s="12"/>
      <c r="C15" s="17"/>
      <c r="D15" s="17"/>
      <c r="E15" s="17"/>
      <c r="F15" s="17"/>
      <c r="G15" s="17"/>
      <c r="H15" s="17"/>
      <c r="I15" s="17"/>
    </row>
    <row r="16" spans="1:9" ht="13.5">
      <c r="A16" s="10" t="s">
        <v>587</v>
      </c>
      <c r="B16" s="12"/>
      <c r="C16" s="17"/>
      <c r="D16" s="17"/>
      <c r="E16" s="17"/>
      <c r="F16" s="17"/>
      <c r="G16" s="17"/>
      <c r="H16" s="17"/>
      <c r="I16" s="17"/>
    </row>
    <row r="17" spans="1:9" ht="13.5">
      <c r="A17" s="10" t="s">
        <v>583</v>
      </c>
      <c r="B17" s="12"/>
      <c r="C17" s="17"/>
      <c r="D17" s="17"/>
      <c r="E17" s="17"/>
      <c r="F17" s="17"/>
      <c r="G17" s="17"/>
      <c r="H17" s="17"/>
      <c r="I17" s="17"/>
    </row>
    <row r="18" spans="1:9" ht="13.5">
      <c r="A18" s="10" t="s">
        <v>587</v>
      </c>
      <c r="B18" s="12"/>
      <c r="C18" s="17"/>
      <c r="D18" s="17"/>
      <c r="E18" s="17"/>
      <c r="F18" s="17"/>
      <c r="G18" s="17"/>
      <c r="H18" s="17"/>
      <c r="I18" s="17"/>
    </row>
    <row r="19" spans="1:9" ht="13.5">
      <c r="A19" s="10" t="s">
        <v>583</v>
      </c>
      <c r="B19" s="12"/>
      <c r="C19" s="17"/>
      <c r="D19" s="17"/>
      <c r="E19" s="17"/>
      <c r="F19" s="17"/>
      <c r="G19" s="17"/>
      <c r="H19" s="17"/>
      <c r="I19" s="17"/>
    </row>
    <row r="20" spans="1:9" ht="13.5">
      <c r="A20" s="10" t="s">
        <v>587</v>
      </c>
      <c r="B20" s="12"/>
      <c r="C20" s="17"/>
      <c r="D20" s="17"/>
      <c r="E20" s="17"/>
      <c r="F20" s="17"/>
      <c r="G20" s="17"/>
      <c r="H20" s="17"/>
      <c r="I20" s="17"/>
    </row>
    <row r="21" spans="1:9" ht="13.5">
      <c r="A21" s="10" t="s">
        <v>587</v>
      </c>
      <c r="B21" s="12"/>
      <c r="C21" s="17"/>
      <c r="D21" s="17"/>
      <c r="E21" s="17"/>
      <c r="F21" s="17"/>
      <c r="G21" s="17"/>
      <c r="H21" s="17"/>
      <c r="I21" s="17"/>
    </row>
    <row r="22" spans="1:9" ht="13.5">
      <c r="A22" s="10" t="s">
        <v>587</v>
      </c>
      <c r="B22" s="12"/>
      <c r="C22" s="17"/>
      <c r="D22" s="17"/>
      <c r="E22" s="17"/>
      <c r="F22" s="17"/>
      <c r="G22" s="17"/>
      <c r="H22" s="17"/>
      <c r="I22" s="17"/>
    </row>
    <row r="23" spans="1:9" ht="13.5">
      <c r="A23" s="10" t="s">
        <v>587</v>
      </c>
      <c r="B23" s="12"/>
      <c r="C23" s="17"/>
      <c r="D23" s="17"/>
      <c r="E23" s="17"/>
      <c r="F23" s="17"/>
      <c r="G23" s="17"/>
      <c r="H23" s="17"/>
      <c r="I23" s="17"/>
    </row>
    <row r="24" spans="1:9" ht="13.5">
      <c r="A24" s="10" t="s">
        <v>590</v>
      </c>
      <c r="B24" s="12"/>
      <c r="C24" s="17"/>
      <c r="D24" s="17"/>
      <c r="E24" s="17"/>
      <c r="F24" s="17"/>
      <c r="G24" s="17"/>
      <c r="H24" s="17"/>
      <c r="I24" s="17"/>
    </row>
    <row r="25" spans="1:9" ht="13.5">
      <c r="A25" s="10" t="s">
        <v>590</v>
      </c>
      <c r="B25" s="12"/>
      <c r="C25" s="17"/>
      <c r="D25" s="17"/>
      <c r="E25" s="17"/>
      <c r="F25" s="17"/>
      <c r="G25" s="17"/>
      <c r="H25" s="17"/>
      <c r="I25" s="17"/>
    </row>
    <row r="26" spans="1:9" ht="13.5">
      <c r="A26" s="10" t="s">
        <v>590</v>
      </c>
      <c r="B26" s="12"/>
      <c r="C26" s="17"/>
      <c r="D26" s="17"/>
      <c r="E26" s="17"/>
      <c r="F26" s="17"/>
      <c r="G26" s="17"/>
      <c r="H26" s="17"/>
      <c r="I26" s="17"/>
    </row>
    <row r="27" spans="1:9" ht="13.5">
      <c r="A27" s="10" t="s">
        <v>583</v>
      </c>
      <c r="B27" s="12"/>
      <c r="C27" s="17"/>
      <c r="D27" s="17"/>
      <c r="E27" s="17"/>
      <c r="F27" s="17"/>
      <c r="G27" s="17"/>
      <c r="H27" s="17"/>
      <c r="I27" s="17"/>
    </row>
    <row r="28" spans="1:9" ht="13.5">
      <c r="A28" s="10" t="s">
        <v>587</v>
      </c>
      <c r="B28" s="12"/>
      <c r="C28" s="17"/>
      <c r="D28" s="17"/>
      <c r="E28" s="17"/>
      <c r="F28" s="17"/>
      <c r="G28" s="17"/>
      <c r="H28" s="17"/>
      <c r="I28" s="17"/>
    </row>
    <row r="29" spans="1:9" ht="13.5">
      <c r="A29" s="10" t="s">
        <v>587</v>
      </c>
      <c r="B29" s="12"/>
      <c r="C29" s="17"/>
      <c r="D29" s="17"/>
      <c r="E29" s="17"/>
      <c r="F29" s="17"/>
      <c r="G29" s="17"/>
      <c r="H29" s="17"/>
      <c r="I29" s="17"/>
    </row>
    <row r="30" spans="1:9" ht="13.5">
      <c r="A30" s="10" t="s">
        <v>583</v>
      </c>
      <c r="B30" s="12"/>
      <c r="C30" s="17"/>
      <c r="D30" s="17"/>
      <c r="E30" s="17"/>
      <c r="F30" s="17"/>
      <c r="G30" s="17"/>
      <c r="H30" s="17"/>
      <c r="I30" s="17"/>
    </row>
    <row r="31" spans="1:9" ht="13.5">
      <c r="A31" s="10" t="s">
        <v>590</v>
      </c>
      <c r="B31" s="12"/>
      <c r="C31" s="17"/>
      <c r="D31" s="17"/>
      <c r="E31" s="17"/>
      <c r="F31" s="17"/>
      <c r="G31" s="17"/>
      <c r="H31" s="17"/>
      <c r="I31" s="17"/>
    </row>
    <row r="32" spans="1:9" ht="13.5">
      <c r="A32" s="10" t="s">
        <v>587</v>
      </c>
      <c r="B32" s="12"/>
      <c r="C32" s="17"/>
      <c r="D32" s="17"/>
      <c r="E32" s="17"/>
      <c r="F32" s="17"/>
      <c r="G32" s="17"/>
      <c r="H32" s="17"/>
      <c r="I32" s="17"/>
    </row>
    <row r="33" spans="1:9" ht="13.5">
      <c r="A33" s="10" t="s">
        <v>587</v>
      </c>
      <c r="B33" s="12"/>
      <c r="C33" s="17"/>
      <c r="D33" s="17"/>
      <c r="E33" s="17"/>
      <c r="F33" s="17"/>
      <c r="G33" s="17"/>
      <c r="H33" s="17"/>
      <c r="I33" s="17"/>
    </row>
    <row r="34" spans="1:9" ht="13.5">
      <c r="A34" s="10" t="s">
        <v>583</v>
      </c>
      <c r="B34" s="12"/>
      <c r="C34" s="17"/>
      <c r="D34" s="17"/>
      <c r="E34" s="17"/>
      <c r="F34" s="17"/>
      <c r="G34" s="17"/>
      <c r="H34" s="17"/>
      <c r="I34" s="17"/>
    </row>
    <row r="35" spans="1:9" ht="13.5">
      <c r="A35" s="10" t="s">
        <v>583</v>
      </c>
      <c r="B35" s="12"/>
      <c r="C35" s="17"/>
      <c r="D35" s="17"/>
      <c r="E35" s="17"/>
      <c r="F35" s="17"/>
      <c r="G35" s="17"/>
      <c r="H35" s="17"/>
      <c r="I35" s="17"/>
    </row>
    <row r="36" spans="1:9" ht="13.5">
      <c r="A36" s="10" t="s">
        <v>590</v>
      </c>
      <c r="B36" s="12"/>
      <c r="C36" s="17"/>
      <c r="D36" s="17"/>
      <c r="E36" s="17"/>
      <c r="F36" s="17"/>
      <c r="G36" s="17"/>
      <c r="H36" s="17"/>
      <c r="I36" s="17"/>
    </row>
    <row r="37" spans="1:9" ht="13.5">
      <c r="A37" s="10" t="s">
        <v>583</v>
      </c>
      <c r="B37" s="12"/>
      <c r="C37" s="17"/>
      <c r="D37" s="17"/>
      <c r="E37" s="17"/>
      <c r="F37" s="17"/>
      <c r="G37" s="17"/>
      <c r="H37" s="17"/>
      <c r="I37" s="17"/>
    </row>
    <row r="38" spans="1:9" ht="13.5">
      <c r="A38" s="10" t="s">
        <v>590</v>
      </c>
      <c r="B38" s="12"/>
      <c r="C38" s="17"/>
      <c r="D38" s="17"/>
      <c r="E38" s="17"/>
      <c r="F38" s="17"/>
      <c r="G38" s="17"/>
      <c r="H38" s="17"/>
      <c r="I38" s="17"/>
    </row>
    <row r="39" spans="1:9" ht="13.5">
      <c r="A39" s="10" t="s">
        <v>587</v>
      </c>
      <c r="B39" s="12"/>
      <c r="C39" s="17"/>
      <c r="D39" s="17"/>
      <c r="E39" s="17"/>
      <c r="F39" s="17"/>
      <c r="G39" s="17"/>
      <c r="H39" s="17"/>
      <c r="I39" s="17"/>
    </row>
    <row r="40" spans="1:9" ht="13.5">
      <c r="A40" s="10" t="s">
        <v>583</v>
      </c>
      <c r="B40" s="12"/>
      <c r="C40" s="17"/>
      <c r="D40" s="17"/>
      <c r="E40" s="17"/>
      <c r="F40" s="17"/>
      <c r="G40" s="17"/>
      <c r="H40" s="17"/>
      <c r="I40" s="17"/>
    </row>
    <row r="41" spans="1:9" ht="13.5">
      <c r="A41" s="10" t="s">
        <v>590</v>
      </c>
      <c r="B41" s="12"/>
      <c r="C41" s="17"/>
      <c r="D41" s="17"/>
      <c r="E41" s="17"/>
      <c r="F41" s="17"/>
      <c r="G41" s="17"/>
      <c r="H41" s="17"/>
      <c r="I41" s="17"/>
    </row>
    <row r="42" spans="1:9" ht="13.5">
      <c r="A42" s="10" t="s">
        <v>583</v>
      </c>
      <c r="B42" s="12"/>
      <c r="C42" s="17"/>
      <c r="D42" s="17"/>
      <c r="E42" s="17"/>
      <c r="F42" s="17"/>
      <c r="G42" s="17"/>
      <c r="H42" s="17"/>
      <c r="I42" s="17"/>
    </row>
    <row r="43" spans="1:9" ht="13.5">
      <c r="A43" s="10" t="s">
        <v>583</v>
      </c>
      <c r="B43" s="12"/>
      <c r="C43" s="17"/>
      <c r="D43" s="17"/>
      <c r="E43" s="17"/>
      <c r="F43" s="17"/>
      <c r="G43" s="17"/>
      <c r="H43" s="17"/>
      <c r="I43" s="17"/>
    </row>
    <row r="44" spans="1:9" ht="13.5">
      <c r="A44" s="10" t="s">
        <v>590</v>
      </c>
      <c r="B44" s="12"/>
      <c r="C44" s="17"/>
      <c r="D44" s="17"/>
      <c r="E44" s="17"/>
      <c r="F44" s="17"/>
      <c r="G44" s="17"/>
      <c r="H44" s="17"/>
      <c r="I44" s="17"/>
    </row>
    <row r="45" spans="1:9" ht="13.5">
      <c r="A45" s="10" t="s">
        <v>587</v>
      </c>
      <c r="B45" s="12"/>
      <c r="C45" s="17"/>
      <c r="D45" s="17"/>
      <c r="E45" s="17"/>
      <c r="F45" s="17"/>
      <c r="G45" s="17"/>
      <c r="H45" s="17"/>
      <c r="I45" s="17"/>
    </row>
    <row r="46" spans="1:9" ht="13.5">
      <c r="A46" s="10" t="s">
        <v>583</v>
      </c>
      <c r="B46" s="12"/>
      <c r="C46" s="17"/>
      <c r="D46" s="17"/>
      <c r="E46" s="17"/>
      <c r="F46" s="17"/>
      <c r="G46" s="17"/>
      <c r="H46" s="17"/>
      <c r="I46" s="17"/>
    </row>
    <row r="47" spans="1:9" ht="13.5">
      <c r="A47" s="10" t="s">
        <v>590</v>
      </c>
      <c r="B47" s="12"/>
      <c r="C47" s="17"/>
      <c r="D47" s="17"/>
      <c r="E47" s="17"/>
      <c r="F47" s="17"/>
      <c r="G47" s="17"/>
      <c r="H47" s="17"/>
      <c r="I47" s="17"/>
    </row>
    <row r="48" spans="1:9" ht="13.5">
      <c r="A48" s="10" t="s">
        <v>583</v>
      </c>
      <c r="B48" s="12"/>
      <c r="C48" s="17"/>
      <c r="D48" s="17"/>
      <c r="E48" s="17"/>
      <c r="F48" s="17"/>
      <c r="G48" s="17"/>
      <c r="H48" s="17"/>
      <c r="I48" s="17"/>
    </row>
    <row r="49" spans="1:9" ht="13.5">
      <c r="A49" s="10" t="s">
        <v>590</v>
      </c>
      <c r="B49" s="12"/>
      <c r="C49" s="17"/>
      <c r="D49" s="17"/>
      <c r="E49" s="17"/>
      <c r="F49" s="17"/>
      <c r="G49" s="17"/>
      <c r="H49" s="17"/>
      <c r="I49" s="17"/>
    </row>
    <row r="50" spans="1:9" ht="13.5">
      <c r="A50" s="10" t="s">
        <v>583</v>
      </c>
      <c r="B50" s="12"/>
      <c r="C50" s="17"/>
      <c r="D50" s="17"/>
      <c r="E50" s="17"/>
      <c r="F50" s="17"/>
      <c r="G50" s="17"/>
      <c r="H50" s="17"/>
      <c r="I50" s="17"/>
    </row>
    <row r="51" spans="1:9" ht="13.5">
      <c r="A51" s="10" t="s">
        <v>587</v>
      </c>
      <c r="B51" s="12"/>
      <c r="C51" s="17"/>
      <c r="D51" s="17"/>
      <c r="E51" s="17"/>
      <c r="F51" s="17"/>
      <c r="G51" s="17"/>
      <c r="H51" s="17"/>
      <c r="I51" s="17"/>
    </row>
    <row r="52" spans="1:9" ht="13.5">
      <c r="A52" s="10" t="s">
        <v>590</v>
      </c>
      <c r="B52" s="12"/>
      <c r="C52" s="17"/>
      <c r="D52" s="17"/>
      <c r="E52" s="17"/>
      <c r="F52" s="17"/>
      <c r="G52" s="17"/>
      <c r="H52" s="17"/>
      <c r="I52" s="17"/>
    </row>
    <row r="53" spans="1:9" ht="13.5">
      <c r="A53" s="10" t="s">
        <v>587</v>
      </c>
      <c r="B53" s="12"/>
      <c r="C53" s="17"/>
      <c r="D53" s="17"/>
      <c r="E53" s="17"/>
      <c r="F53" s="17"/>
      <c r="G53" s="17"/>
      <c r="H53" s="17"/>
      <c r="I53" s="17"/>
    </row>
    <row r="54" spans="1:9" ht="13.5">
      <c r="A54" s="10" t="s">
        <v>583</v>
      </c>
      <c r="B54" s="12"/>
      <c r="C54" s="17"/>
      <c r="D54" s="17"/>
      <c r="E54" s="17"/>
      <c r="F54" s="17"/>
      <c r="G54" s="17"/>
      <c r="H54" s="17"/>
      <c r="I54" s="17"/>
    </row>
    <row r="55" spans="1:9" ht="13.5">
      <c r="A55" s="10" t="s">
        <v>587</v>
      </c>
      <c r="B55" s="12"/>
      <c r="C55" s="17"/>
      <c r="D55" s="17"/>
      <c r="E55" s="17"/>
      <c r="F55" s="17"/>
      <c r="G55" s="17"/>
      <c r="H55" s="17"/>
      <c r="I55" s="17"/>
    </row>
    <row r="56" spans="1:9" ht="13.5">
      <c r="A56" s="10" t="s">
        <v>590</v>
      </c>
      <c r="B56" s="12"/>
      <c r="C56" s="17"/>
      <c r="D56" s="17"/>
      <c r="E56" s="17"/>
      <c r="F56" s="17"/>
      <c r="G56" s="17"/>
      <c r="H56" s="17"/>
      <c r="I56" s="17"/>
    </row>
    <row r="57" spans="1:9" ht="13.5">
      <c r="A57" s="10" t="s">
        <v>587</v>
      </c>
      <c r="B57" s="12"/>
      <c r="C57" s="17"/>
      <c r="D57" s="17"/>
      <c r="E57" s="17"/>
      <c r="F57" s="17"/>
      <c r="G57" s="17"/>
      <c r="H57" s="17"/>
      <c r="I57" s="17"/>
    </row>
    <row r="58" spans="1:9" ht="13.5">
      <c r="A58" s="10" t="s">
        <v>590</v>
      </c>
      <c r="B58" s="12"/>
      <c r="C58" s="17"/>
      <c r="D58" s="17"/>
      <c r="E58" s="17"/>
      <c r="F58" s="17"/>
      <c r="G58" s="17"/>
      <c r="H58" s="17"/>
      <c r="I58" s="17"/>
    </row>
    <row r="59" spans="1:9" ht="13.5">
      <c r="A59" s="10" t="s">
        <v>590</v>
      </c>
      <c r="B59" s="12"/>
      <c r="C59" s="17"/>
      <c r="D59" s="17"/>
      <c r="E59" s="17"/>
      <c r="F59" s="17"/>
      <c r="G59" s="17"/>
      <c r="H59" s="17"/>
      <c r="I59" s="17"/>
    </row>
    <row r="60" spans="1:9" ht="13.5">
      <c r="A60" s="10" t="s">
        <v>590</v>
      </c>
      <c r="B60" s="12"/>
      <c r="C60" s="17"/>
      <c r="D60" s="17"/>
      <c r="E60" s="17"/>
      <c r="F60" s="17"/>
      <c r="G60" s="17"/>
      <c r="H60" s="17"/>
      <c r="I60" s="17"/>
    </row>
  </sheetData>
  <mergeCells count="2">
    <mergeCell ref="C8:D8"/>
    <mergeCell ref="C10:D10"/>
  </mergeCells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60"/>
  <sheetViews>
    <sheetView showGridLines="0" workbookViewId="0" topLeftCell="A1">
      <selection activeCell="A1" sqref="A1"/>
    </sheetView>
  </sheetViews>
  <sheetFormatPr defaultColWidth="12.8515625" defaultRowHeight="19.5" customHeight="1"/>
  <cols>
    <col min="1" max="1" width="9.00390625" style="141" customWidth="1"/>
    <col min="2" max="2" width="2.28125" style="141" customWidth="1"/>
    <col min="3" max="3" width="8.8515625" style="141" customWidth="1"/>
    <col min="4" max="4" width="20.140625" style="141" customWidth="1"/>
    <col min="5" max="5" width="12.00390625" style="141" customWidth="1"/>
    <col min="6" max="6" width="1.421875" style="141" customWidth="1"/>
    <col min="7" max="7" width="9.8515625" style="141" customWidth="1"/>
    <col min="8" max="8" width="12.00390625" style="141" customWidth="1"/>
    <col min="9" max="9" width="10.28125" style="141" customWidth="1"/>
    <col min="10" max="16384" width="12.00390625" style="141" customWidth="1"/>
  </cols>
  <sheetData>
    <row r="1" spans="1:9" ht="13.5">
      <c r="A1" s="4" t="s">
        <v>21</v>
      </c>
      <c r="B1" s="3"/>
      <c r="C1" s="4" t="s">
        <v>21</v>
      </c>
      <c r="D1" s="2" t="s">
        <v>22</v>
      </c>
      <c r="E1" s="2" t="s">
        <v>23</v>
      </c>
      <c r="F1" s="3"/>
      <c r="G1" s="2" t="s">
        <v>24</v>
      </c>
      <c r="H1" s="2" t="s">
        <v>25</v>
      </c>
      <c r="I1" s="2" t="s">
        <v>26</v>
      </c>
    </row>
    <row r="2" spans="1:9" ht="13.5">
      <c r="A2" s="10" t="s">
        <v>587</v>
      </c>
      <c r="B2" s="3"/>
      <c r="C2" s="10" t="s">
        <v>590</v>
      </c>
      <c r="D2" s="11">
        <f>COUNTIF($A$2:$A$60,C2)</f>
        <v>17</v>
      </c>
      <c r="E2" s="139">
        <f>D2/$D$5</f>
        <v>0.288135593220339</v>
      </c>
      <c r="F2" s="3"/>
      <c r="G2" s="11">
        <f>D2/$D$5</f>
        <v>0.288135593220339</v>
      </c>
      <c r="H2" s="11">
        <f>D2/$D$5</f>
        <v>0.288135593220339</v>
      </c>
      <c r="I2" s="140">
        <f>D2/$D$5</f>
        <v>0.288135593220339</v>
      </c>
    </row>
    <row r="3" spans="1:9" ht="13.5">
      <c r="A3" s="10" t="s">
        <v>587</v>
      </c>
      <c r="B3" s="3"/>
      <c r="C3" s="10" t="s">
        <v>587</v>
      </c>
      <c r="D3" s="11">
        <f>COUNTIF($A$2:$A$60,C3)</f>
        <v>23</v>
      </c>
      <c r="E3" s="139">
        <f>D3/$D$5</f>
        <v>0.3898305084745763</v>
      </c>
      <c r="F3" s="3"/>
      <c r="G3" s="11">
        <f>D3/$D$5</f>
        <v>0.3898305084745763</v>
      </c>
      <c r="H3" s="11">
        <f>D3/$D$5</f>
        <v>0.3898305084745763</v>
      </c>
      <c r="I3" s="140">
        <f>D3/$D$5</f>
        <v>0.3898305084745763</v>
      </c>
    </row>
    <row r="4" spans="1:9" ht="13.5">
      <c r="A4" s="10" t="s">
        <v>587</v>
      </c>
      <c r="B4" s="3"/>
      <c r="C4" s="10" t="s">
        <v>583</v>
      </c>
      <c r="D4" s="11">
        <f>COUNTIF($A$2:$A$60,C4)</f>
        <v>19</v>
      </c>
      <c r="E4" s="139">
        <f>D4/$D$5</f>
        <v>0.3220338983050847</v>
      </c>
      <c r="F4" s="3"/>
      <c r="G4" s="11">
        <f>D4/$D$5</f>
        <v>0.3220338983050847</v>
      </c>
      <c r="H4" s="11">
        <f>D4/$D$5</f>
        <v>0.3220338983050847</v>
      </c>
      <c r="I4" s="140">
        <f>D4/$D$5</f>
        <v>0.3220338983050847</v>
      </c>
    </row>
    <row r="5" spans="1:9" ht="13.5">
      <c r="A5" s="10" t="s">
        <v>583</v>
      </c>
      <c r="B5" s="3"/>
      <c r="C5" s="2" t="s">
        <v>571</v>
      </c>
      <c r="D5" s="11">
        <f>SUM(D2:D4)</f>
        <v>59</v>
      </c>
      <c r="E5" s="139">
        <f>D5/$D$5</f>
        <v>1</v>
      </c>
      <c r="F5" s="3"/>
      <c r="G5" s="11">
        <f>D5/$D$5</f>
        <v>1</v>
      </c>
      <c r="H5" s="11">
        <f>D5/$D$5</f>
        <v>1</v>
      </c>
      <c r="I5" s="140">
        <f>D5/$D$5</f>
        <v>1</v>
      </c>
    </row>
    <row r="6" spans="1:9" ht="13.5">
      <c r="A6" s="10" t="s">
        <v>583</v>
      </c>
      <c r="B6" s="12"/>
      <c r="C6" s="16"/>
      <c r="D6" s="16"/>
      <c r="E6" s="16"/>
      <c r="F6" s="17"/>
      <c r="G6" s="16"/>
      <c r="H6" s="53"/>
      <c r="I6" s="16"/>
    </row>
    <row r="7" spans="1:9" ht="13.5">
      <c r="A7" s="10" t="s">
        <v>590</v>
      </c>
      <c r="B7" s="12"/>
      <c r="C7" s="19"/>
      <c r="D7" s="19"/>
      <c r="E7" s="19"/>
      <c r="F7" s="17"/>
      <c r="G7" s="18"/>
      <c r="H7" s="81" t="s">
        <v>27</v>
      </c>
      <c r="I7" s="12"/>
    </row>
    <row r="8" spans="1:9" ht="13.5">
      <c r="A8" s="10" t="s">
        <v>590</v>
      </c>
      <c r="B8" s="3"/>
      <c r="C8" s="147" t="s">
        <v>28</v>
      </c>
      <c r="D8" s="147"/>
      <c r="E8" s="67">
        <f>SUM(E2:E3)</f>
        <v>0.6779661016949152</v>
      </c>
      <c r="F8" s="12"/>
      <c r="G8" s="18"/>
      <c r="H8" s="92">
        <f>(COUNTIF(A2:A60,C2)+COUNTIF(A2:A60,C3))/COUNTA(A2:A60)</f>
        <v>0.6779661016949152</v>
      </c>
      <c r="I8" s="12"/>
    </row>
    <row r="9" spans="1:9" ht="13.5">
      <c r="A9" s="10" t="s">
        <v>583</v>
      </c>
      <c r="B9" s="12"/>
      <c r="C9" s="15" t="s">
        <v>29</v>
      </c>
      <c r="D9" s="15" t="s">
        <v>29</v>
      </c>
      <c r="E9" s="16">
        <f>SUM(D2:D3)/D5</f>
        <v>0.6779661016949152</v>
      </c>
      <c r="F9" s="17"/>
      <c r="G9" s="17"/>
      <c r="H9" s="16"/>
      <c r="I9" s="17"/>
    </row>
    <row r="10" spans="1:9" ht="13.5">
      <c r="A10" s="10" t="s">
        <v>583</v>
      </c>
      <c r="B10" s="3"/>
      <c r="C10" s="147" t="s">
        <v>30</v>
      </c>
      <c r="D10" s="147"/>
      <c r="E10" s="12"/>
      <c r="F10" s="17"/>
      <c r="G10" s="17"/>
      <c r="H10" s="17"/>
      <c r="I10" s="17"/>
    </row>
    <row r="11" spans="1:9" ht="13.5">
      <c r="A11" s="10" t="s">
        <v>587</v>
      </c>
      <c r="B11" s="12"/>
      <c r="C11" s="16"/>
      <c r="D11" s="16"/>
      <c r="E11" s="17"/>
      <c r="F11" s="17"/>
      <c r="G11" s="17"/>
      <c r="H11" s="17"/>
      <c r="I11" s="17"/>
    </row>
    <row r="12" spans="1:9" ht="13.5">
      <c r="A12" s="10" t="s">
        <v>583</v>
      </c>
      <c r="B12" s="12"/>
      <c r="C12" s="17"/>
      <c r="D12" s="17"/>
      <c r="E12" s="17"/>
      <c r="F12" s="17"/>
      <c r="G12" s="17"/>
      <c r="H12" s="17"/>
      <c r="I12" s="17"/>
    </row>
    <row r="13" spans="1:9" ht="13.5">
      <c r="A13" s="10" t="s">
        <v>587</v>
      </c>
      <c r="B13" s="12"/>
      <c r="C13" s="17"/>
      <c r="D13" s="17"/>
      <c r="E13" s="17"/>
      <c r="F13" s="17"/>
      <c r="G13" s="17"/>
      <c r="H13" s="17"/>
      <c r="I13" s="17"/>
    </row>
    <row r="14" spans="1:9" ht="13.5">
      <c r="A14" s="10" t="s">
        <v>587</v>
      </c>
      <c r="B14" s="12"/>
      <c r="C14" s="17"/>
      <c r="D14" s="17"/>
      <c r="E14" s="17"/>
      <c r="F14" s="17"/>
      <c r="G14" s="17"/>
      <c r="H14" s="17"/>
      <c r="I14" s="17"/>
    </row>
    <row r="15" spans="1:9" ht="13.5">
      <c r="A15" s="10" t="s">
        <v>587</v>
      </c>
      <c r="B15" s="12"/>
      <c r="C15" s="17"/>
      <c r="D15" s="17"/>
      <c r="E15" s="17"/>
      <c r="F15" s="17"/>
      <c r="G15" s="17"/>
      <c r="H15" s="17"/>
      <c r="I15" s="17"/>
    </row>
    <row r="16" spans="1:9" ht="13.5">
      <c r="A16" s="10" t="s">
        <v>587</v>
      </c>
      <c r="B16" s="12"/>
      <c r="C16" s="17"/>
      <c r="D16" s="17"/>
      <c r="E16" s="17"/>
      <c r="F16" s="17"/>
      <c r="G16" s="17"/>
      <c r="H16" s="17"/>
      <c r="I16" s="17"/>
    </row>
    <row r="17" spans="1:9" ht="13.5">
      <c r="A17" s="10" t="s">
        <v>583</v>
      </c>
      <c r="B17" s="12"/>
      <c r="C17" s="17"/>
      <c r="D17" s="17"/>
      <c r="E17" s="17"/>
      <c r="F17" s="17"/>
      <c r="G17" s="17"/>
      <c r="H17" s="17"/>
      <c r="I17" s="17"/>
    </row>
    <row r="18" spans="1:9" ht="13.5">
      <c r="A18" s="10" t="s">
        <v>587</v>
      </c>
      <c r="B18" s="12"/>
      <c r="C18" s="17"/>
      <c r="D18" s="17"/>
      <c r="E18" s="17"/>
      <c r="F18" s="17"/>
      <c r="G18" s="17"/>
      <c r="H18" s="17"/>
      <c r="I18" s="17"/>
    </row>
    <row r="19" spans="1:9" ht="13.5">
      <c r="A19" s="10" t="s">
        <v>583</v>
      </c>
      <c r="B19" s="12"/>
      <c r="C19" s="17"/>
      <c r="D19" s="17"/>
      <c r="E19" s="17"/>
      <c r="F19" s="17"/>
      <c r="G19" s="17"/>
      <c r="H19" s="17"/>
      <c r="I19" s="17"/>
    </row>
    <row r="20" spans="1:9" ht="13.5">
      <c r="A20" s="10" t="s">
        <v>587</v>
      </c>
      <c r="B20" s="12"/>
      <c r="C20" s="17"/>
      <c r="D20" s="17"/>
      <c r="E20" s="17"/>
      <c r="F20" s="17"/>
      <c r="G20" s="17"/>
      <c r="H20" s="17"/>
      <c r="I20" s="17"/>
    </row>
    <row r="21" spans="1:9" ht="13.5">
      <c r="A21" s="10" t="s">
        <v>587</v>
      </c>
      <c r="B21" s="12"/>
      <c r="C21" s="17"/>
      <c r="D21" s="17"/>
      <c r="E21" s="17"/>
      <c r="F21" s="17"/>
      <c r="G21" s="17"/>
      <c r="H21" s="17"/>
      <c r="I21" s="17"/>
    </row>
    <row r="22" spans="1:9" ht="13.5">
      <c r="A22" s="10" t="s">
        <v>587</v>
      </c>
      <c r="B22" s="12"/>
      <c r="C22" s="17"/>
      <c r="D22" s="17"/>
      <c r="E22" s="17"/>
      <c r="F22" s="17"/>
      <c r="G22" s="17"/>
      <c r="H22" s="17"/>
      <c r="I22" s="17"/>
    </row>
    <row r="23" spans="1:9" ht="13.5">
      <c r="A23" s="10" t="s">
        <v>587</v>
      </c>
      <c r="B23" s="12"/>
      <c r="C23" s="17"/>
      <c r="D23" s="17"/>
      <c r="E23" s="17"/>
      <c r="F23" s="17"/>
      <c r="G23" s="17"/>
      <c r="H23" s="17"/>
      <c r="I23" s="17"/>
    </row>
    <row r="24" spans="1:9" ht="13.5">
      <c r="A24" s="10" t="s">
        <v>590</v>
      </c>
      <c r="B24" s="12"/>
      <c r="C24" s="17"/>
      <c r="D24" s="17"/>
      <c r="E24" s="17"/>
      <c r="F24" s="17"/>
      <c r="G24" s="17"/>
      <c r="H24" s="17"/>
      <c r="I24" s="17"/>
    </row>
    <row r="25" spans="1:9" ht="13.5">
      <c r="A25" s="10" t="s">
        <v>590</v>
      </c>
      <c r="B25" s="12"/>
      <c r="C25" s="17"/>
      <c r="D25" s="17"/>
      <c r="E25" s="17"/>
      <c r="F25" s="17"/>
      <c r="G25" s="17"/>
      <c r="H25" s="17"/>
      <c r="I25" s="17"/>
    </row>
    <row r="26" spans="1:9" ht="13.5">
      <c r="A26" s="10" t="s">
        <v>590</v>
      </c>
      <c r="B26" s="12"/>
      <c r="C26" s="17"/>
      <c r="D26" s="17"/>
      <c r="E26" s="17"/>
      <c r="F26" s="17"/>
      <c r="G26" s="17"/>
      <c r="H26" s="17"/>
      <c r="I26" s="17"/>
    </row>
    <row r="27" spans="1:9" ht="13.5">
      <c r="A27" s="10" t="s">
        <v>583</v>
      </c>
      <c r="B27" s="12"/>
      <c r="C27" s="17"/>
      <c r="D27" s="17"/>
      <c r="E27" s="17"/>
      <c r="F27" s="17"/>
      <c r="G27" s="17"/>
      <c r="H27" s="17"/>
      <c r="I27" s="17"/>
    </row>
    <row r="28" spans="1:9" ht="13.5">
      <c r="A28" s="10" t="s">
        <v>587</v>
      </c>
      <c r="B28" s="12"/>
      <c r="C28" s="17"/>
      <c r="D28" s="17"/>
      <c r="E28" s="17"/>
      <c r="F28" s="17"/>
      <c r="G28" s="17"/>
      <c r="H28" s="17"/>
      <c r="I28" s="17"/>
    </row>
    <row r="29" spans="1:9" ht="13.5">
      <c r="A29" s="10" t="s">
        <v>587</v>
      </c>
      <c r="B29" s="12"/>
      <c r="C29" s="17"/>
      <c r="D29" s="17"/>
      <c r="E29" s="17"/>
      <c r="F29" s="17"/>
      <c r="G29" s="17"/>
      <c r="H29" s="17"/>
      <c r="I29" s="17"/>
    </row>
    <row r="30" spans="1:9" ht="13.5">
      <c r="A30" s="10" t="s">
        <v>583</v>
      </c>
      <c r="B30" s="12"/>
      <c r="C30" s="17"/>
      <c r="D30" s="17"/>
      <c r="E30" s="17"/>
      <c r="F30" s="17"/>
      <c r="G30" s="17"/>
      <c r="H30" s="17"/>
      <c r="I30" s="17"/>
    </row>
    <row r="31" spans="1:9" ht="13.5">
      <c r="A31" s="10" t="s">
        <v>590</v>
      </c>
      <c r="B31" s="12"/>
      <c r="C31" s="17"/>
      <c r="D31" s="17"/>
      <c r="E31" s="17"/>
      <c r="F31" s="17"/>
      <c r="G31" s="17"/>
      <c r="H31" s="17"/>
      <c r="I31" s="17"/>
    </row>
    <row r="32" spans="1:9" ht="13.5">
      <c r="A32" s="10" t="s">
        <v>587</v>
      </c>
      <c r="B32" s="12"/>
      <c r="C32" s="17"/>
      <c r="D32" s="17"/>
      <c r="E32" s="17"/>
      <c r="F32" s="17"/>
      <c r="G32" s="17"/>
      <c r="H32" s="17"/>
      <c r="I32" s="17"/>
    </row>
    <row r="33" spans="1:9" ht="13.5">
      <c r="A33" s="10" t="s">
        <v>587</v>
      </c>
      <c r="B33" s="12"/>
      <c r="C33" s="17"/>
      <c r="D33" s="17"/>
      <c r="E33" s="17"/>
      <c r="F33" s="17"/>
      <c r="G33" s="17"/>
      <c r="H33" s="17"/>
      <c r="I33" s="17"/>
    </row>
    <row r="34" spans="1:9" ht="13.5">
      <c r="A34" s="10" t="s">
        <v>583</v>
      </c>
      <c r="B34" s="12"/>
      <c r="C34" s="17"/>
      <c r="D34" s="17"/>
      <c r="E34" s="17"/>
      <c r="F34" s="17"/>
      <c r="G34" s="17"/>
      <c r="H34" s="17"/>
      <c r="I34" s="17"/>
    </row>
    <row r="35" spans="1:9" ht="13.5">
      <c r="A35" s="10" t="s">
        <v>583</v>
      </c>
      <c r="B35" s="12"/>
      <c r="C35" s="17"/>
      <c r="D35" s="17"/>
      <c r="E35" s="17"/>
      <c r="F35" s="17"/>
      <c r="G35" s="17"/>
      <c r="H35" s="17"/>
      <c r="I35" s="17"/>
    </row>
    <row r="36" spans="1:9" ht="13.5">
      <c r="A36" s="10" t="s">
        <v>590</v>
      </c>
      <c r="B36" s="12"/>
      <c r="C36" s="17"/>
      <c r="D36" s="17"/>
      <c r="E36" s="17"/>
      <c r="F36" s="17"/>
      <c r="G36" s="17"/>
      <c r="H36" s="17"/>
      <c r="I36" s="17"/>
    </row>
    <row r="37" spans="1:9" ht="13.5">
      <c r="A37" s="10" t="s">
        <v>583</v>
      </c>
      <c r="B37" s="12"/>
      <c r="C37" s="17"/>
      <c r="D37" s="17"/>
      <c r="E37" s="17"/>
      <c r="F37" s="17"/>
      <c r="G37" s="17"/>
      <c r="H37" s="17"/>
      <c r="I37" s="17"/>
    </row>
    <row r="38" spans="1:9" ht="13.5">
      <c r="A38" s="10" t="s">
        <v>590</v>
      </c>
      <c r="B38" s="12"/>
      <c r="C38" s="17"/>
      <c r="D38" s="17"/>
      <c r="E38" s="17"/>
      <c r="F38" s="17"/>
      <c r="G38" s="17"/>
      <c r="H38" s="17"/>
      <c r="I38" s="17"/>
    </row>
    <row r="39" spans="1:9" ht="13.5">
      <c r="A39" s="10" t="s">
        <v>587</v>
      </c>
      <c r="B39" s="12"/>
      <c r="C39" s="17"/>
      <c r="D39" s="17"/>
      <c r="E39" s="17"/>
      <c r="F39" s="17"/>
      <c r="G39" s="17"/>
      <c r="H39" s="17"/>
      <c r="I39" s="17"/>
    </row>
    <row r="40" spans="1:9" ht="13.5">
      <c r="A40" s="10" t="s">
        <v>583</v>
      </c>
      <c r="B40" s="12"/>
      <c r="C40" s="17"/>
      <c r="D40" s="17"/>
      <c r="E40" s="17"/>
      <c r="F40" s="17"/>
      <c r="G40" s="17"/>
      <c r="H40" s="17"/>
      <c r="I40" s="17"/>
    </row>
    <row r="41" spans="1:9" ht="13.5">
      <c r="A41" s="10" t="s">
        <v>590</v>
      </c>
      <c r="B41" s="12"/>
      <c r="C41" s="17"/>
      <c r="D41" s="17"/>
      <c r="E41" s="17"/>
      <c r="F41" s="17"/>
      <c r="G41" s="17"/>
      <c r="H41" s="17"/>
      <c r="I41" s="17"/>
    </row>
    <row r="42" spans="1:9" ht="13.5">
      <c r="A42" s="10" t="s">
        <v>583</v>
      </c>
      <c r="B42" s="12"/>
      <c r="C42" s="17"/>
      <c r="D42" s="17"/>
      <c r="E42" s="17"/>
      <c r="F42" s="17"/>
      <c r="G42" s="17"/>
      <c r="H42" s="17"/>
      <c r="I42" s="17"/>
    </row>
    <row r="43" spans="1:9" ht="13.5">
      <c r="A43" s="10" t="s">
        <v>583</v>
      </c>
      <c r="B43" s="12"/>
      <c r="C43" s="17"/>
      <c r="D43" s="17"/>
      <c r="E43" s="17"/>
      <c r="F43" s="17"/>
      <c r="G43" s="17"/>
      <c r="H43" s="17"/>
      <c r="I43" s="17"/>
    </row>
    <row r="44" spans="1:9" ht="13.5">
      <c r="A44" s="10" t="s">
        <v>590</v>
      </c>
      <c r="B44" s="12"/>
      <c r="C44" s="17"/>
      <c r="D44" s="17"/>
      <c r="E44" s="17"/>
      <c r="F44" s="17"/>
      <c r="G44" s="17"/>
      <c r="H44" s="17"/>
      <c r="I44" s="17"/>
    </row>
    <row r="45" spans="1:9" ht="13.5">
      <c r="A45" s="10" t="s">
        <v>587</v>
      </c>
      <c r="B45" s="12"/>
      <c r="C45" s="17"/>
      <c r="D45" s="17"/>
      <c r="E45" s="17"/>
      <c r="F45" s="17"/>
      <c r="G45" s="17"/>
      <c r="H45" s="17"/>
      <c r="I45" s="17"/>
    </row>
    <row r="46" spans="1:9" ht="13.5">
      <c r="A46" s="10" t="s">
        <v>583</v>
      </c>
      <c r="B46" s="12"/>
      <c r="C46" s="17"/>
      <c r="D46" s="17"/>
      <c r="E46" s="17"/>
      <c r="F46" s="17"/>
      <c r="G46" s="17"/>
      <c r="H46" s="17"/>
      <c r="I46" s="17"/>
    </row>
    <row r="47" spans="1:9" ht="13.5">
      <c r="A47" s="10" t="s">
        <v>590</v>
      </c>
      <c r="B47" s="12"/>
      <c r="C47" s="17"/>
      <c r="D47" s="17"/>
      <c r="E47" s="17"/>
      <c r="F47" s="17"/>
      <c r="G47" s="17"/>
      <c r="H47" s="17"/>
      <c r="I47" s="17"/>
    </row>
    <row r="48" spans="1:9" ht="13.5">
      <c r="A48" s="10" t="s">
        <v>583</v>
      </c>
      <c r="B48" s="12"/>
      <c r="C48" s="17"/>
      <c r="D48" s="17"/>
      <c r="E48" s="17"/>
      <c r="F48" s="17"/>
      <c r="G48" s="17"/>
      <c r="H48" s="17"/>
      <c r="I48" s="17"/>
    </row>
    <row r="49" spans="1:9" ht="13.5">
      <c r="A49" s="10" t="s">
        <v>590</v>
      </c>
      <c r="B49" s="12"/>
      <c r="C49" s="17"/>
      <c r="D49" s="17"/>
      <c r="E49" s="17"/>
      <c r="F49" s="17"/>
      <c r="G49" s="17"/>
      <c r="H49" s="17"/>
      <c r="I49" s="17"/>
    </row>
    <row r="50" spans="1:9" ht="13.5">
      <c r="A50" s="10" t="s">
        <v>583</v>
      </c>
      <c r="B50" s="12"/>
      <c r="C50" s="17"/>
      <c r="D50" s="17"/>
      <c r="E50" s="17"/>
      <c r="F50" s="17"/>
      <c r="G50" s="17"/>
      <c r="H50" s="17"/>
      <c r="I50" s="17"/>
    </row>
    <row r="51" spans="1:9" ht="13.5">
      <c r="A51" s="10" t="s">
        <v>587</v>
      </c>
      <c r="B51" s="12"/>
      <c r="C51" s="17"/>
      <c r="D51" s="17"/>
      <c r="E51" s="17"/>
      <c r="F51" s="17"/>
      <c r="G51" s="17"/>
      <c r="H51" s="17"/>
      <c r="I51" s="17"/>
    </row>
    <row r="52" spans="1:9" ht="13.5">
      <c r="A52" s="10" t="s">
        <v>590</v>
      </c>
      <c r="B52" s="12"/>
      <c r="C52" s="17"/>
      <c r="D52" s="17"/>
      <c r="E52" s="17"/>
      <c r="F52" s="17"/>
      <c r="G52" s="17"/>
      <c r="H52" s="17"/>
      <c r="I52" s="17"/>
    </row>
    <row r="53" spans="1:9" ht="13.5">
      <c r="A53" s="10" t="s">
        <v>587</v>
      </c>
      <c r="B53" s="12"/>
      <c r="C53" s="17"/>
      <c r="D53" s="17"/>
      <c r="E53" s="17"/>
      <c r="F53" s="17"/>
      <c r="G53" s="17"/>
      <c r="H53" s="17"/>
      <c r="I53" s="17"/>
    </row>
    <row r="54" spans="1:9" ht="13.5">
      <c r="A54" s="10" t="s">
        <v>583</v>
      </c>
      <c r="B54" s="12"/>
      <c r="C54" s="17"/>
      <c r="D54" s="17"/>
      <c r="E54" s="17"/>
      <c r="F54" s="17"/>
      <c r="G54" s="17"/>
      <c r="H54" s="17"/>
      <c r="I54" s="17"/>
    </row>
    <row r="55" spans="1:9" ht="13.5">
      <c r="A55" s="10" t="s">
        <v>587</v>
      </c>
      <c r="B55" s="12"/>
      <c r="C55" s="17"/>
      <c r="D55" s="17"/>
      <c r="E55" s="17"/>
      <c r="F55" s="17"/>
      <c r="G55" s="17"/>
      <c r="H55" s="17"/>
      <c r="I55" s="17"/>
    </row>
    <row r="56" spans="1:9" ht="13.5">
      <c r="A56" s="10" t="s">
        <v>590</v>
      </c>
      <c r="B56" s="12"/>
      <c r="C56" s="17"/>
      <c r="D56" s="17"/>
      <c r="E56" s="17"/>
      <c r="F56" s="17"/>
      <c r="G56" s="17"/>
      <c r="H56" s="17"/>
      <c r="I56" s="17"/>
    </row>
    <row r="57" spans="1:9" ht="13.5">
      <c r="A57" s="10" t="s">
        <v>587</v>
      </c>
      <c r="B57" s="12"/>
      <c r="C57" s="17"/>
      <c r="D57" s="17"/>
      <c r="E57" s="17"/>
      <c r="F57" s="17"/>
      <c r="G57" s="17"/>
      <c r="H57" s="17"/>
      <c r="I57" s="17"/>
    </row>
    <row r="58" spans="1:9" ht="13.5">
      <c r="A58" s="10" t="s">
        <v>590</v>
      </c>
      <c r="B58" s="12"/>
      <c r="C58" s="17"/>
      <c r="D58" s="17"/>
      <c r="E58" s="17"/>
      <c r="F58" s="17"/>
      <c r="G58" s="17"/>
      <c r="H58" s="17"/>
      <c r="I58" s="17"/>
    </row>
    <row r="59" spans="1:9" ht="13.5">
      <c r="A59" s="10" t="s">
        <v>590</v>
      </c>
      <c r="B59" s="12"/>
      <c r="C59" s="17"/>
      <c r="D59" s="17"/>
      <c r="E59" s="17"/>
      <c r="F59" s="17"/>
      <c r="G59" s="17"/>
      <c r="H59" s="17"/>
      <c r="I59" s="17"/>
    </row>
    <row r="60" spans="1:9" ht="13.5">
      <c r="A60" s="10" t="s">
        <v>590</v>
      </c>
      <c r="B60" s="12"/>
      <c r="C60" s="17"/>
      <c r="D60" s="17"/>
      <c r="E60" s="17"/>
      <c r="F60" s="17"/>
      <c r="G60" s="17"/>
      <c r="H60" s="17"/>
      <c r="I60" s="17"/>
    </row>
  </sheetData>
  <mergeCells count="2">
    <mergeCell ref="C8:D8"/>
    <mergeCell ref="C10:D10"/>
  </mergeCells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41"/>
  <sheetViews>
    <sheetView showGridLines="0" workbookViewId="0" topLeftCell="A1">
      <selection activeCell="A1" sqref="A1:D1"/>
    </sheetView>
  </sheetViews>
  <sheetFormatPr defaultColWidth="12.8515625" defaultRowHeight="19.5" customHeight="1"/>
  <cols>
    <col min="1" max="1" width="22.421875" style="25" customWidth="1"/>
    <col min="2" max="2" width="3.421875" style="25" customWidth="1"/>
    <col min="3" max="3" width="41.7109375" style="25" customWidth="1"/>
    <col min="4" max="4" width="20.28125" style="25" customWidth="1"/>
    <col min="5" max="13" width="8.8515625" style="25" customWidth="1"/>
    <col min="14" max="16384" width="12.00390625" style="25" customWidth="1"/>
  </cols>
  <sheetData>
    <row r="1" spans="1:13" ht="18">
      <c r="A1" s="142" t="s">
        <v>614</v>
      </c>
      <c r="B1" s="142"/>
      <c r="C1" s="142"/>
      <c r="D1" s="142"/>
      <c r="E1" s="26"/>
      <c r="F1" s="17"/>
      <c r="G1" s="17"/>
      <c r="H1" s="17"/>
      <c r="I1" s="17"/>
      <c r="J1" s="17"/>
      <c r="K1" s="17"/>
      <c r="L1" s="17"/>
      <c r="M1" s="17"/>
    </row>
    <row r="2" spans="1:13" ht="18">
      <c r="A2" s="143" t="s">
        <v>615</v>
      </c>
      <c r="B2" s="143"/>
      <c r="C2" s="143"/>
      <c r="D2" s="143"/>
      <c r="E2" s="26"/>
      <c r="F2" s="17"/>
      <c r="G2" s="17"/>
      <c r="H2" s="17"/>
      <c r="I2" s="17"/>
      <c r="J2" s="17"/>
      <c r="K2" s="17"/>
      <c r="L2" s="17"/>
      <c r="M2" s="17"/>
    </row>
    <row r="3" spans="1:13" ht="13.5">
      <c r="A3" s="27" t="s">
        <v>616</v>
      </c>
      <c r="B3" s="27" t="s">
        <v>617</v>
      </c>
      <c r="C3" s="27" t="s">
        <v>618</v>
      </c>
      <c r="D3" s="27" t="s">
        <v>619</v>
      </c>
      <c r="E3" s="12"/>
      <c r="F3" s="17"/>
      <c r="G3" s="17"/>
      <c r="H3" s="17"/>
      <c r="I3" s="17"/>
      <c r="J3" s="17"/>
      <c r="K3" s="17"/>
      <c r="L3" s="17"/>
      <c r="M3" s="17"/>
    </row>
    <row r="4" spans="1:13" ht="13.5">
      <c r="A4" s="27" t="s">
        <v>620</v>
      </c>
      <c r="B4" s="27" t="s">
        <v>621</v>
      </c>
      <c r="C4" s="27" t="s">
        <v>622</v>
      </c>
      <c r="D4" s="27" t="s">
        <v>619</v>
      </c>
      <c r="E4" s="12"/>
      <c r="F4" s="17"/>
      <c r="G4" s="17"/>
      <c r="H4" s="17"/>
      <c r="I4" s="17"/>
      <c r="J4" s="17"/>
      <c r="K4" s="17"/>
      <c r="L4" s="17"/>
      <c r="M4" s="17"/>
    </row>
    <row r="5" spans="1:13" ht="13.5">
      <c r="A5" s="27" t="s">
        <v>623</v>
      </c>
      <c r="B5" s="27" t="s">
        <v>624</v>
      </c>
      <c r="C5" s="27" t="s">
        <v>625</v>
      </c>
      <c r="D5" s="27" t="s">
        <v>619</v>
      </c>
      <c r="E5" s="12"/>
      <c r="F5" s="17"/>
      <c r="G5" s="17"/>
      <c r="H5" s="17"/>
      <c r="I5" s="17"/>
      <c r="J5" s="17"/>
      <c r="K5" s="17"/>
      <c r="L5" s="17"/>
      <c r="M5" s="17"/>
    </row>
    <row r="6" spans="1:13" ht="13.5">
      <c r="A6" s="27" t="s">
        <v>626</v>
      </c>
      <c r="B6" s="27" t="s">
        <v>627</v>
      </c>
      <c r="C6" s="27" t="s">
        <v>625</v>
      </c>
      <c r="D6" s="27" t="s">
        <v>619</v>
      </c>
      <c r="E6" s="12"/>
      <c r="F6" s="17"/>
      <c r="G6" s="17"/>
      <c r="H6" s="17"/>
      <c r="I6" s="17"/>
      <c r="J6" s="17"/>
      <c r="K6" s="17"/>
      <c r="L6" s="17"/>
      <c r="M6" s="17"/>
    </row>
    <row r="7" spans="1:13" ht="13.5">
      <c r="A7" s="27" t="s">
        <v>628</v>
      </c>
      <c r="B7" s="27" t="s">
        <v>629</v>
      </c>
      <c r="C7" s="27" t="s">
        <v>625</v>
      </c>
      <c r="D7" s="27" t="s">
        <v>619</v>
      </c>
      <c r="E7" s="12"/>
      <c r="F7" s="17"/>
      <c r="G7" s="17"/>
      <c r="H7" s="17"/>
      <c r="I7" s="17"/>
      <c r="J7" s="17"/>
      <c r="K7" s="17"/>
      <c r="L7" s="17"/>
      <c r="M7" s="17"/>
    </row>
    <row r="8" spans="1:13" ht="13.5">
      <c r="A8" s="27" t="s">
        <v>630</v>
      </c>
      <c r="B8" s="27" t="s">
        <v>631</v>
      </c>
      <c r="C8" s="27" t="s">
        <v>625</v>
      </c>
      <c r="D8" s="27" t="s">
        <v>619</v>
      </c>
      <c r="E8" s="12"/>
      <c r="F8" s="17"/>
      <c r="G8" s="17"/>
      <c r="H8" s="17"/>
      <c r="I8" s="17"/>
      <c r="J8" s="17"/>
      <c r="K8" s="17"/>
      <c r="L8" s="17"/>
      <c r="M8" s="17"/>
    </row>
    <row r="9" spans="1:13" ht="13.5">
      <c r="A9" s="28" t="s">
        <v>632</v>
      </c>
      <c r="B9" s="28" t="s">
        <v>633</v>
      </c>
      <c r="C9" s="28" t="s">
        <v>634</v>
      </c>
      <c r="D9" s="28" t="s">
        <v>635</v>
      </c>
      <c r="E9" s="12"/>
      <c r="F9" s="17"/>
      <c r="G9" s="17"/>
      <c r="H9" s="17"/>
      <c r="I9" s="17"/>
      <c r="J9" s="17"/>
      <c r="K9" s="17"/>
      <c r="L9" s="17"/>
      <c r="M9" s="17"/>
    </row>
    <row r="10" spans="1:13" ht="42">
      <c r="A10" s="28" t="s">
        <v>636</v>
      </c>
      <c r="B10" s="28" t="s">
        <v>637</v>
      </c>
      <c r="C10" s="28" t="s">
        <v>638</v>
      </c>
      <c r="D10" s="29" t="s">
        <v>639</v>
      </c>
      <c r="E10" s="12"/>
      <c r="F10" s="17"/>
      <c r="G10" s="17"/>
      <c r="H10" s="17"/>
      <c r="I10" s="17"/>
      <c r="J10" s="17"/>
      <c r="K10" s="17"/>
      <c r="L10" s="17"/>
      <c r="M10" s="17"/>
    </row>
    <row r="11" spans="1:13" ht="13.5">
      <c r="A11" s="30" t="s">
        <v>640</v>
      </c>
      <c r="B11" s="30" t="s">
        <v>641</v>
      </c>
      <c r="C11" s="30" t="s">
        <v>642</v>
      </c>
      <c r="D11" s="30" t="s">
        <v>643</v>
      </c>
      <c r="E11" s="12"/>
      <c r="F11" s="17"/>
      <c r="G11" s="17"/>
      <c r="H11" s="17"/>
      <c r="I11" s="17"/>
      <c r="J11" s="17"/>
      <c r="K11" s="17"/>
      <c r="L11" s="17"/>
      <c r="M11" s="17"/>
    </row>
    <row r="12" spans="1:13" ht="13.5">
      <c r="A12" s="30" t="s">
        <v>644</v>
      </c>
      <c r="B12" s="30" t="s">
        <v>645</v>
      </c>
      <c r="C12" s="30" t="s">
        <v>646</v>
      </c>
      <c r="D12" s="30" t="s">
        <v>643</v>
      </c>
      <c r="E12" s="12"/>
      <c r="F12" s="17"/>
      <c r="G12" s="17"/>
      <c r="H12" s="17"/>
      <c r="I12" s="17"/>
      <c r="J12" s="17"/>
      <c r="K12" s="17"/>
      <c r="L12" s="17"/>
      <c r="M12" s="17"/>
    </row>
    <row r="13" spans="1:13" ht="13.5">
      <c r="A13" s="30" t="s">
        <v>647</v>
      </c>
      <c r="B13" s="30" t="s">
        <v>648</v>
      </c>
      <c r="C13" s="30" t="s">
        <v>649</v>
      </c>
      <c r="D13" s="30" t="s">
        <v>643</v>
      </c>
      <c r="E13" s="12"/>
      <c r="F13" s="17"/>
      <c r="G13" s="17"/>
      <c r="H13" s="17"/>
      <c r="I13" s="17"/>
      <c r="J13" s="17"/>
      <c r="K13" s="17"/>
      <c r="L13" s="17"/>
      <c r="M13" s="17"/>
    </row>
    <row r="14" spans="1:13" ht="13.5">
      <c r="A14" s="30" t="s">
        <v>650</v>
      </c>
      <c r="B14" s="30" t="s">
        <v>651</v>
      </c>
      <c r="C14" s="30" t="s">
        <v>652</v>
      </c>
      <c r="D14" s="30" t="s">
        <v>643</v>
      </c>
      <c r="E14" s="12"/>
      <c r="F14" s="17"/>
      <c r="G14" s="17"/>
      <c r="H14" s="17"/>
      <c r="I14" s="17"/>
      <c r="J14" s="17"/>
      <c r="K14" s="17"/>
      <c r="L14" s="17"/>
      <c r="M14" s="17"/>
    </row>
    <row r="15" spans="1:13" ht="13.5">
      <c r="A15" s="30" t="s">
        <v>529</v>
      </c>
      <c r="B15" s="30" t="s">
        <v>530</v>
      </c>
      <c r="C15" s="30" t="s">
        <v>649</v>
      </c>
      <c r="D15" s="30" t="s">
        <v>643</v>
      </c>
      <c r="E15" s="12"/>
      <c r="F15" s="17"/>
      <c r="G15" s="17"/>
      <c r="H15" s="17"/>
      <c r="I15" s="17"/>
      <c r="J15" s="17"/>
      <c r="K15" s="17"/>
      <c r="L15" s="17"/>
      <c r="M15" s="17"/>
    </row>
    <row r="16" spans="1:13" ht="13.5">
      <c r="A16" s="30" t="s">
        <v>531</v>
      </c>
      <c r="B16" s="30" t="s">
        <v>532</v>
      </c>
      <c r="C16" s="30" t="s">
        <v>649</v>
      </c>
      <c r="D16" s="30" t="s">
        <v>643</v>
      </c>
      <c r="E16" s="12"/>
      <c r="F16" s="17"/>
      <c r="G16" s="17"/>
      <c r="H16" s="17"/>
      <c r="I16" s="17"/>
      <c r="J16" s="17"/>
      <c r="K16" s="17"/>
      <c r="L16" s="17"/>
      <c r="M16" s="17"/>
    </row>
    <row r="17" spans="1:13" ht="13.5">
      <c r="A17" s="31"/>
      <c r="B17" s="31"/>
      <c r="C17" s="31"/>
      <c r="D17" s="16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18">
      <c r="A18" s="142" t="s">
        <v>533</v>
      </c>
      <c r="B18" s="142"/>
      <c r="C18" s="142"/>
      <c r="D18" s="26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8">
      <c r="A19" s="142" t="s">
        <v>534</v>
      </c>
      <c r="B19" s="142"/>
      <c r="C19" s="142"/>
      <c r="D19" s="26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3.5">
      <c r="A20" s="32"/>
      <c r="B20" s="33"/>
      <c r="C20" s="32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13.5">
      <c r="A21" s="34" t="s">
        <v>535</v>
      </c>
      <c r="B21" s="3"/>
      <c r="C21" s="34" t="s">
        <v>536</v>
      </c>
      <c r="D21" s="12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3.5">
      <c r="A22" s="4" t="s">
        <v>537</v>
      </c>
      <c r="B22" s="3"/>
      <c r="C22" s="4" t="s">
        <v>609</v>
      </c>
      <c r="D22" s="12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13.5">
      <c r="A23" s="10">
        <v>8.75</v>
      </c>
      <c r="B23" s="3"/>
      <c r="C23" s="10">
        <v>100</v>
      </c>
      <c r="D23" s="12"/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13.5">
      <c r="A24" s="4" t="s">
        <v>538</v>
      </c>
      <c r="B24" s="3"/>
      <c r="C24" s="10">
        <v>88</v>
      </c>
      <c r="D24" s="12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3.5">
      <c r="A25" s="10">
        <v>10.5</v>
      </c>
      <c r="B25" s="3"/>
      <c r="C25" s="10">
        <v>43</v>
      </c>
      <c r="D25" s="12"/>
      <c r="E25" s="17"/>
      <c r="F25" s="17"/>
      <c r="G25" s="17"/>
      <c r="H25" s="35"/>
      <c r="I25" s="35"/>
      <c r="J25" s="35"/>
      <c r="K25" s="35"/>
      <c r="L25" s="35"/>
      <c r="M25" s="35"/>
    </row>
    <row r="26" spans="1:13" ht="13.5">
      <c r="A26" s="4" t="s">
        <v>539</v>
      </c>
      <c r="B26" s="3"/>
      <c r="C26" s="10">
        <v>95</v>
      </c>
      <c r="D26" s="12"/>
      <c r="E26" s="17"/>
      <c r="F26" s="17"/>
      <c r="G26" s="36"/>
      <c r="H26" s="6" t="s">
        <v>540</v>
      </c>
      <c r="I26" s="6"/>
      <c r="J26" s="6"/>
      <c r="K26" s="6"/>
      <c r="L26" s="6"/>
      <c r="M26" s="6"/>
    </row>
    <row r="27" spans="1:13" ht="13.5">
      <c r="A27" s="11"/>
      <c r="B27" s="3"/>
      <c r="C27" s="10">
        <v>88</v>
      </c>
      <c r="D27" s="37"/>
      <c r="E27" s="17"/>
      <c r="F27" s="17"/>
      <c r="G27" s="18"/>
      <c r="H27" s="38" t="s">
        <v>541</v>
      </c>
      <c r="I27" s="39"/>
      <c r="J27" s="39"/>
      <c r="K27" s="39"/>
      <c r="L27" s="39"/>
      <c r="M27" s="39"/>
    </row>
    <row r="28" spans="1:13" ht="13.5">
      <c r="A28" s="16"/>
      <c r="B28" s="18"/>
      <c r="C28" s="4" t="s">
        <v>542</v>
      </c>
      <c r="D28" s="11"/>
      <c r="E28" s="12"/>
      <c r="F28" s="19"/>
      <c r="G28" s="18"/>
      <c r="H28" s="38" t="s">
        <v>543</v>
      </c>
      <c r="I28" s="39"/>
      <c r="J28" s="39"/>
      <c r="K28" s="39"/>
      <c r="L28" s="39"/>
      <c r="M28" s="39"/>
    </row>
    <row r="29" spans="1:13" ht="13.5">
      <c r="A29" s="17"/>
      <c r="B29" s="18"/>
      <c r="C29" s="4" t="s">
        <v>544</v>
      </c>
      <c r="D29" s="11"/>
      <c r="E29" s="3"/>
      <c r="F29" s="10" t="s">
        <v>545</v>
      </c>
      <c r="G29" s="3"/>
      <c r="H29" s="38" t="s">
        <v>546</v>
      </c>
      <c r="I29" s="39"/>
      <c r="J29" s="39"/>
      <c r="K29" s="39"/>
      <c r="L29" s="39"/>
      <c r="M29" s="39"/>
    </row>
    <row r="30" spans="1:13" ht="13.5">
      <c r="A30" s="17"/>
      <c r="B30" s="18"/>
      <c r="C30" s="4" t="s">
        <v>547</v>
      </c>
      <c r="D30" s="11"/>
      <c r="E30" s="3"/>
      <c r="F30" s="11">
        <f>MODE(C23:C27)</f>
        <v>88</v>
      </c>
      <c r="G30" s="3"/>
      <c r="H30" s="38" t="s">
        <v>548</v>
      </c>
      <c r="I30" s="39"/>
      <c r="J30" s="39"/>
      <c r="K30" s="39"/>
      <c r="L30" s="39"/>
      <c r="M30" s="39"/>
    </row>
    <row r="31" spans="1:13" ht="13.5">
      <c r="A31" s="17"/>
      <c r="B31" s="18"/>
      <c r="C31" s="4" t="s">
        <v>549</v>
      </c>
      <c r="D31" s="11"/>
      <c r="E31" s="3"/>
      <c r="F31" s="11">
        <f>STDEV(C23:C27)</f>
        <v>22.818851855428676</v>
      </c>
      <c r="G31" s="3"/>
      <c r="H31" s="38" t="s">
        <v>550</v>
      </c>
      <c r="I31" s="39"/>
      <c r="J31" s="39"/>
      <c r="K31" s="39"/>
      <c r="L31" s="39"/>
      <c r="M31" s="39"/>
    </row>
    <row r="32" spans="1:13" ht="13.5">
      <c r="A32" s="17"/>
      <c r="B32" s="18"/>
      <c r="C32" s="4" t="s">
        <v>551</v>
      </c>
      <c r="D32" s="10">
        <v>90</v>
      </c>
      <c r="E32" s="12"/>
      <c r="F32" s="16"/>
      <c r="G32" s="18"/>
      <c r="H32" s="38" t="s">
        <v>552</v>
      </c>
      <c r="I32" s="39"/>
      <c r="J32" s="39"/>
      <c r="K32" s="39"/>
      <c r="L32" s="39"/>
      <c r="M32" s="39"/>
    </row>
    <row r="33" spans="1:13" ht="13.5">
      <c r="A33" s="17"/>
      <c r="B33" s="18"/>
      <c r="C33" s="4" t="str">
        <f>"Count # &gt;= "&amp;D32</f>
        <v>Count # &gt;= 90</v>
      </c>
      <c r="D33" s="11"/>
      <c r="E33" s="12"/>
      <c r="F33" s="17"/>
      <c r="G33" s="18"/>
      <c r="H33" s="38" t="s">
        <v>553</v>
      </c>
      <c r="I33" s="39"/>
      <c r="J33" s="39"/>
      <c r="K33" s="39"/>
      <c r="L33" s="39"/>
      <c r="M33" s="39"/>
    </row>
    <row r="34" spans="1:13" ht="13.5">
      <c r="A34" s="17"/>
      <c r="B34" s="18"/>
      <c r="C34" s="4" t="s">
        <v>554</v>
      </c>
      <c r="D34" s="10">
        <v>50</v>
      </c>
      <c r="E34" s="12"/>
      <c r="F34" s="17"/>
      <c r="G34" s="18"/>
      <c r="H34" s="40" t="s">
        <v>555</v>
      </c>
      <c r="I34" s="39"/>
      <c r="J34" s="39"/>
      <c r="K34" s="39"/>
      <c r="L34" s="39"/>
      <c r="M34" s="39"/>
    </row>
    <row r="35" spans="1:13" ht="13.5">
      <c r="A35" s="17"/>
      <c r="B35" s="18"/>
      <c r="C35" s="4" t="s">
        <v>556</v>
      </c>
      <c r="D35" s="10">
        <v>100</v>
      </c>
      <c r="E35" s="12"/>
      <c r="F35" s="17"/>
      <c r="G35" s="18"/>
      <c r="H35" s="40" t="s">
        <v>557</v>
      </c>
      <c r="I35" s="39"/>
      <c r="J35" s="39"/>
      <c r="K35" s="39"/>
      <c r="L35" s="39"/>
      <c r="M35" s="39"/>
    </row>
    <row r="36" spans="1:13" ht="13.5">
      <c r="A36" s="17"/>
      <c r="B36" s="36"/>
      <c r="C36" s="41" t="str">
        <f>"Counting Values Between "&amp;D34&amp;" and "&amp;D35&amp;" (inclusive)"</f>
        <v>Counting Values Between 50 and 100 (inclusive)</v>
      </c>
      <c r="D36" s="11"/>
      <c r="E36" s="12"/>
      <c r="F36" s="17"/>
      <c r="G36" s="18"/>
      <c r="H36" s="38" t="s">
        <v>558</v>
      </c>
      <c r="I36" s="39"/>
      <c r="J36" s="39"/>
      <c r="K36" s="39"/>
      <c r="L36" s="39"/>
      <c r="M36" s="39"/>
    </row>
    <row r="37" spans="1:13" ht="13.5">
      <c r="A37" s="17"/>
      <c r="B37" s="36"/>
      <c r="C37" s="42" t="s">
        <v>559</v>
      </c>
      <c r="D37" s="10">
        <v>1000</v>
      </c>
      <c r="E37" s="12"/>
      <c r="F37" s="17"/>
      <c r="G37" s="18"/>
      <c r="H37" s="38" t="s">
        <v>560</v>
      </c>
      <c r="I37" s="39"/>
      <c r="J37" s="39"/>
      <c r="K37" s="39"/>
      <c r="L37" s="39"/>
      <c r="M37" s="39"/>
    </row>
    <row r="38" spans="1:13" ht="13.5">
      <c r="A38" s="17"/>
      <c r="B38" s="36"/>
      <c r="C38" s="42" t="s">
        <v>561</v>
      </c>
      <c r="D38" s="10">
        <v>250</v>
      </c>
      <c r="E38" s="12"/>
      <c r="F38" s="17"/>
      <c r="G38" s="18"/>
      <c r="H38" s="38" t="s">
        <v>562</v>
      </c>
      <c r="I38" s="39"/>
      <c r="J38" s="39"/>
      <c r="K38" s="39"/>
      <c r="L38" s="39"/>
      <c r="M38" s="39"/>
    </row>
    <row r="39" spans="1:13" ht="13.5">
      <c r="A39" s="17"/>
      <c r="B39" s="36"/>
      <c r="C39" s="42" t="s">
        <v>563</v>
      </c>
      <c r="D39" s="10">
        <v>100</v>
      </c>
      <c r="E39" s="12"/>
      <c r="F39" s="17"/>
      <c r="G39" s="18"/>
      <c r="H39" s="38" t="s">
        <v>564</v>
      </c>
      <c r="I39" s="39"/>
      <c r="J39" s="39"/>
      <c r="K39" s="39"/>
      <c r="L39" s="39"/>
      <c r="M39" s="39"/>
    </row>
    <row r="40" spans="1:13" ht="13.5">
      <c r="A40" s="17"/>
      <c r="B40" s="36"/>
      <c r="C40" s="42" t="s">
        <v>565</v>
      </c>
      <c r="D40" s="10">
        <v>395</v>
      </c>
      <c r="E40" s="12"/>
      <c r="F40" s="17"/>
      <c r="G40" s="17"/>
      <c r="H40" s="16"/>
      <c r="I40" s="16"/>
      <c r="J40" s="16"/>
      <c r="K40" s="16"/>
      <c r="L40" s="16"/>
      <c r="M40" s="16"/>
    </row>
    <row r="41" spans="1:13" ht="13.5">
      <c r="A41" s="17"/>
      <c r="B41" s="36"/>
      <c r="C41" s="42" t="s">
        <v>566</v>
      </c>
      <c r="D41" s="11"/>
      <c r="E41" s="12"/>
      <c r="F41" s="17"/>
      <c r="G41" s="17"/>
      <c r="H41" s="17"/>
      <c r="I41" s="17"/>
      <c r="J41" s="17"/>
      <c r="K41" s="17"/>
      <c r="L41" s="17"/>
      <c r="M41" s="17"/>
    </row>
    <row r="42" spans="1:13" ht="13.5">
      <c r="A42" s="17"/>
      <c r="B42" s="17"/>
      <c r="C42" s="43"/>
      <c r="D42" s="16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3.5">
      <c r="A43" s="17"/>
      <c r="B43" s="36"/>
      <c r="C43" s="44" t="s">
        <v>567</v>
      </c>
      <c r="D43" s="7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13.5">
      <c r="A44" s="17"/>
      <c r="B44" s="17"/>
      <c r="C44" s="45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3.5">
      <c r="A45" s="17"/>
      <c r="B45" s="18"/>
      <c r="C45" s="34" t="s">
        <v>568</v>
      </c>
      <c r="D45" s="12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3.5">
      <c r="A46" s="17"/>
      <c r="B46" s="18"/>
      <c r="C46" s="11"/>
      <c r="D46" s="12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3.5">
      <c r="A47" s="17"/>
      <c r="B47" s="17"/>
      <c r="C47" s="15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3.5">
      <c r="A48" s="17"/>
      <c r="B48" s="18"/>
      <c r="C48" s="34" t="s">
        <v>569</v>
      </c>
      <c r="D48" s="12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3.5">
      <c r="A49" s="17"/>
      <c r="B49" s="18"/>
      <c r="C49" s="11"/>
      <c r="D49" s="12" t="s">
        <v>570</v>
      </c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3.5">
      <c r="A50" s="17"/>
      <c r="B50" s="17"/>
      <c r="C50" s="16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3.5">
      <c r="A51" s="17"/>
      <c r="B51" s="17"/>
      <c r="C51" s="19"/>
      <c r="D51" s="19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3.5">
      <c r="A52" s="17"/>
      <c r="B52" s="18"/>
      <c r="C52" s="4" t="s">
        <v>577</v>
      </c>
      <c r="D52" s="4" t="s">
        <v>571</v>
      </c>
      <c r="E52" s="12"/>
      <c r="F52" s="17"/>
      <c r="G52" s="17"/>
      <c r="H52" s="17"/>
      <c r="I52" s="17"/>
      <c r="J52" s="17"/>
      <c r="K52" s="17"/>
      <c r="L52" s="17"/>
      <c r="M52" s="17"/>
    </row>
    <row r="53" spans="1:13" ht="13.5">
      <c r="A53" s="17"/>
      <c r="B53" s="18"/>
      <c r="C53" s="10">
        <v>95</v>
      </c>
      <c r="D53" s="46"/>
      <c r="E53" s="12"/>
      <c r="F53" s="17"/>
      <c r="G53" s="17"/>
      <c r="H53" s="17"/>
      <c r="I53" s="17"/>
      <c r="J53" s="17"/>
      <c r="K53" s="17"/>
      <c r="L53" s="17"/>
      <c r="M53" s="17"/>
    </row>
    <row r="54" spans="1:13" ht="13.5">
      <c r="A54" s="17"/>
      <c r="B54" s="18"/>
      <c r="C54" s="10">
        <v>100</v>
      </c>
      <c r="D54" s="21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13.5">
      <c r="A55" s="17"/>
      <c r="B55" s="18"/>
      <c r="C55" s="10">
        <v>40</v>
      </c>
      <c r="D55" s="12"/>
      <c r="E55" s="17"/>
      <c r="F55" s="17"/>
      <c r="G55" s="17"/>
      <c r="H55" s="17"/>
      <c r="I55" s="17"/>
      <c r="J55" s="17"/>
      <c r="K55" s="17"/>
      <c r="L55" s="17"/>
      <c r="M55" s="17"/>
    </row>
    <row r="56" spans="1:13" ht="13.5">
      <c r="A56" s="17"/>
      <c r="B56" s="18"/>
      <c r="C56" s="10">
        <v>65</v>
      </c>
      <c r="D56" s="12"/>
      <c r="E56" s="17"/>
      <c r="F56" s="17"/>
      <c r="G56" s="17"/>
      <c r="H56" s="17"/>
      <c r="I56" s="17"/>
      <c r="J56" s="17"/>
      <c r="K56" s="17"/>
      <c r="L56" s="17"/>
      <c r="M56" s="17"/>
    </row>
    <row r="57" spans="1:13" ht="13.5">
      <c r="A57" s="17"/>
      <c r="B57" s="18"/>
      <c r="C57" s="10">
        <v>89</v>
      </c>
      <c r="D57" s="12"/>
      <c r="E57" s="17"/>
      <c r="F57" s="17"/>
      <c r="G57" s="17"/>
      <c r="H57" s="17"/>
      <c r="I57" s="17"/>
      <c r="J57" s="17"/>
      <c r="K57" s="17"/>
      <c r="L57" s="17"/>
      <c r="M57" s="17"/>
    </row>
    <row r="58" spans="1:13" ht="13.5">
      <c r="A58" s="17"/>
      <c r="B58" s="18"/>
      <c r="C58" s="10">
        <v>75</v>
      </c>
      <c r="D58" s="12"/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13.5">
      <c r="A59" s="17"/>
      <c r="B59" s="18"/>
      <c r="C59" s="10">
        <v>94</v>
      </c>
      <c r="D59" s="12"/>
      <c r="E59" s="17"/>
      <c r="F59" s="17"/>
      <c r="G59" s="17"/>
      <c r="H59" s="17"/>
      <c r="I59" s="17"/>
      <c r="J59" s="17"/>
      <c r="K59" s="17"/>
      <c r="L59" s="17"/>
      <c r="M59" s="17"/>
    </row>
    <row r="60" spans="1:13" ht="13.5">
      <c r="A60" s="17"/>
      <c r="B60" s="18"/>
      <c r="C60" s="10">
        <v>81</v>
      </c>
      <c r="D60" s="12"/>
      <c r="E60" s="17"/>
      <c r="F60" s="17"/>
      <c r="G60" s="17"/>
      <c r="H60" s="17"/>
      <c r="I60" s="17"/>
      <c r="J60" s="17"/>
      <c r="K60" s="17"/>
      <c r="L60" s="17"/>
      <c r="M60" s="17"/>
    </row>
    <row r="61" spans="1:13" ht="13.5">
      <c r="A61" s="17"/>
      <c r="B61" s="18"/>
      <c r="C61" s="10">
        <v>43</v>
      </c>
      <c r="D61" s="12"/>
      <c r="E61" s="17"/>
      <c r="F61" s="17"/>
      <c r="G61" s="17"/>
      <c r="H61" s="17"/>
      <c r="I61" s="17"/>
      <c r="J61" s="17"/>
      <c r="K61" s="17"/>
      <c r="L61" s="17"/>
      <c r="M61" s="17"/>
    </row>
    <row r="62" spans="1:13" ht="13.5">
      <c r="A62" s="17"/>
      <c r="B62" s="18"/>
      <c r="C62" s="10">
        <v>50</v>
      </c>
      <c r="D62" s="12"/>
      <c r="E62" s="17"/>
      <c r="F62" s="17"/>
      <c r="G62" s="17"/>
      <c r="H62" s="17"/>
      <c r="I62" s="17"/>
      <c r="J62" s="17"/>
      <c r="K62" s="17"/>
      <c r="L62" s="17"/>
      <c r="M62" s="17"/>
    </row>
    <row r="63" spans="1:13" ht="13.5">
      <c r="A63" s="17"/>
      <c r="B63" s="18"/>
      <c r="C63" s="10">
        <v>10</v>
      </c>
      <c r="D63" s="12"/>
      <c r="E63" s="17"/>
      <c r="F63" s="17"/>
      <c r="G63" s="17"/>
      <c r="H63" s="17"/>
      <c r="I63" s="17"/>
      <c r="J63" s="17"/>
      <c r="K63" s="17"/>
      <c r="L63" s="17"/>
      <c r="M63" s="17"/>
    </row>
    <row r="64" spans="1:13" ht="13.5">
      <c r="A64" s="17"/>
      <c r="B64" s="18"/>
      <c r="C64" s="10">
        <v>74</v>
      </c>
      <c r="D64" s="12"/>
      <c r="E64" s="17"/>
      <c r="F64" s="17"/>
      <c r="G64" s="17"/>
      <c r="H64" s="17"/>
      <c r="I64" s="17"/>
      <c r="J64" s="17"/>
      <c r="K64" s="17"/>
      <c r="L64" s="17"/>
      <c r="M64" s="17"/>
    </row>
    <row r="65" spans="1:13" ht="13.5">
      <c r="A65" s="17"/>
      <c r="B65" s="18"/>
      <c r="C65" s="10">
        <v>59</v>
      </c>
      <c r="D65" s="12"/>
      <c r="E65" s="17"/>
      <c r="F65" s="17"/>
      <c r="G65" s="17"/>
      <c r="H65" s="17"/>
      <c r="I65" s="17"/>
      <c r="J65" s="17"/>
      <c r="K65" s="17"/>
      <c r="L65" s="17"/>
      <c r="M65" s="17"/>
    </row>
    <row r="66" spans="1:13" ht="13.5">
      <c r="A66" s="17"/>
      <c r="B66" s="18"/>
      <c r="C66" s="10">
        <v>20</v>
      </c>
      <c r="D66" s="12"/>
      <c r="E66" s="17"/>
      <c r="F66" s="17"/>
      <c r="G66" s="17"/>
      <c r="H66" s="17"/>
      <c r="I66" s="17"/>
      <c r="J66" s="17"/>
      <c r="K66" s="17"/>
      <c r="L66" s="17"/>
      <c r="M66" s="17"/>
    </row>
    <row r="67" spans="1:13" ht="13.5">
      <c r="A67" s="17"/>
      <c r="B67" s="18"/>
      <c r="C67" s="10">
        <v>84</v>
      </c>
      <c r="D67" s="12"/>
      <c r="E67" s="17"/>
      <c r="F67" s="17"/>
      <c r="G67" s="17"/>
      <c r="H67" s="17"/>
      <c r="I67" s="17"/>
      <c r="J67" s="17"/>
      <c r="K67" s="17"/>
      <c r="L67" s="17"/>
      <c r="M67" s="17"/>
    </row>
    <row r="68" spans="1:13" ht="13.5">
      <c r="A68" s="17"/>
      <c r="B68" s="18"/>
      <c r="C68" s="10">
        <v>91</v>
      </c>
      <c r="D68" s="12"/>
      <c r="E68" s="17"/>
      <c r="F68" s="17"/>
      <c r="G68" s="17"/>
      <c r="H68" s="17"/>
      <c r="I68" s="17"/>
      <c r="J68" s="17"/>
      <c r="K68" s="17"/>
      <c r="L68" s="17"/>
      <c r="M68" s="17"/>
    </row>
    <row r="69" spans="1:13" ht="13.5">
      <c r="A69" s="17"/>
      <c r="B69" s="18"/>
      <c r="C69" s="10">
        <v>60</v>
      </c>
      <c r="D69" s="12"/>
      <c r="E69" s="17"/>
      <c r="F69" s="17"/>
      <c r="G69" s="17"/>
      <c r="H69" s="17"/>
      <c r="I69" s="17"/>
      <c r="J69" s="17"/>
      <c r="K69" s="17"/>
      <c r="L69" s="17"/>
      <c r="M69" s="17"/>
    </row>
    <row r="70" spans="1:13" ht="13.5">
      <c r="A70" s="17"/>
      <c r="B70" s="18"/>
      <c r="C70" s="10">
        <v>43</v>
      </c>
      <c r="D70" s="12"/>
      <c r="E70" s="17"/>
      <c r="F70" s="17"/>
      <c r="G70" s="17"/>
      <c r="H70" s="17"/>
      <c r="I70" s="17"/>
      <c r="J70" s="17"/>
      <c r="K70" s="17"/>
      <c r="L70" s="17"/>
      <c r="M70" s="17"/>
    </row>
    <row r="71" spans="1:13" ht="13.5">
      <c r="A71" s="17"/>
      <c r="B71" s="18"/>
      <c r="C71" s="10">
        <v>18</v>
      </c>
      <c r="D71" s="12"/>
      <c r="E71" s="17"/>
      <c r="F71" s="17"/>
      <c r="G71" s="17"/>
      <c r="H71" s="17"/>
      <c r="I71" s="17"/>
      <c r="J71" s="17"/>
      <c r="K71" s="17"/>
      <c r="L71" s="17"/>
      <c r="M71" s="17"/>
    </row>
    <row r="72" spans="1:13" ht="13.5">
      <c r="A72" s="17"/>
      <c r="B72" s="18"/>
      <c r="C72" s="10">
        <v>31</v>
      </c>
      <c r="D72" s="12"/>
      <c r="E72" s="17"/>
      <c r="F72" s="17"/>
      <c r="G72" s="17"/>
      <c r="H72" s="17"/>
      <c r="I72" s="17"/>
      <c r="J72" s="17"/>
      <c r="K72" s="17"/>
      <c r="L72" s="17"/>
      <c r="M72" s="17"/>
    </row>
    <row r="73" spans="1:13" ht="13.5">
      <c r="A73" s="17"/>
      <c r="B73" s="18"/>
      <c r="C73" s="10">
        <v>86</v>
      </c>
      <c r="D73" s="12"/>
      <c r="E73" s="17"/>
      <c r="F73" s="17"/>
      <c r="G73" s="17"/>
      <c r="H73" s="17"/>
      <c r="I73" s="17"/>
      <c r="J73" s="17"/>
      <c r="K73" s="17"/>
      <c r="L73" s="17"/>
      <c r="M73" s="17"/>
    </row>
    <row r="74" spans="1:13" ht="13.5">
      <c r="A74" s="17"/>
      <c r="B74" s="18"/>
      <c r="C74" s="10">
        <v>13</v>
      </c>
      <c r="D74" s="12"/>
      <c r="E74" s="17"/>
      <c r="F74" s="17"/>
      <c r="G74" s="17"/>
      <c r="H74" s="17"/>
      <c r="I74" s="17"/>
      <c r="J74" s="17"/>
      <c r="K74" s="17"/>
      <c r="L74" s="17"/>
      <c r="M74" s="17"/>
    </row>
    <row r="75" spans="1:13" ht="13.5">
      <c r="A75" s="17"/>
      <c r="B75" s="18"/>
      <c r="C75" s="10">
        <v>44</v>
      </c>
      <c r="D75" s="12"/>
      <c r="E75" s="17"/>
      <c r="F75" s="17"/>
      <c r="G75" s="17"/>
      <c r="H75" s="17"/>
      <c r="I75" s="17"/>
      <c r="J75" s="17"/>
      <c r="K75" s="17"/>
      <c r="L75" s="17"/>
      <c r="M75" s="17"/>
    </row>
    <row r="76" spans="1:13" ht="13.5">
      <c r="A76" s="17"/>
      <c r="B76" s="18"/>
      <c r="C76" s="10">
        <v>100</v>
      </c>
      <c r="D76" s="12"/>
      <c r="E76" s="17"/>
      <c r="F76" s="17"/>
      <c r="G76" s="17"/>
      <c r="H76" s="17"/>
      <c r="I76" s="17"/>
      <c r="J76" s="17"/>
      <c r="K76" s="17"/>
      <c r="L76" s="17"/>
      <c r="M76" s="17"/>
    </row>
    <row r="77" spans="1:13" ht="13.5">
      <c r="A77" s="17"/>
      <c r="B77" s="18"/>
      <c r="C77" s="10">
        <v>61</v>
      </c>
      <c r="D77" s="12"/>
      <c r="E77" s="17"/>
      <c r="F77" s="17"/>
      <c r="G77" s="17"/>
      <c r="H77" s="17"/>
      <c r="I77" s="17"/>
      <c r="J77" s="17"/>
      <c r="K77" s="17"/>
      <c r="L77" s="17"/>
      <c r="M77" s="17"/>
    </row>
    <row r="78" spans="1:13" ht="13.5">
      <c r="A78" s="17"/>
      <c r="B78" s="18"/>
      <c r="C78" s="10">
        <v>84</v>
      </c>
      <c r="D78" s="12"/>
      <c r="E78" s="17"/>
      <c r="F78" s="17"/>
      <c r="G78" s="17"/>
      <c r="H78" s="17"/>
      <c r="I78" s="17"/>
      <c r="J78" s="17"/>
      <c r="K78" s="17"/>
      <c r="L78" s="17"/>
      <c r="M78" s="17"/>
    </row>
    <row r="79" spans="1:13" ht="13.5">
      <c r="A79" s="17"/>
      <c r="B79" s="18"/>
      <c r="C79" s="10">
        <v>70</v>
      </c>
      <c r="D79" s="12"/>
      <c r="E79" s="17"/>
      <c r="F79" s="17"/>
      <c r="G79" s="17"/>
      <c r="H79" s="17"/>
      <c r="I79" s="17"/>
      <c r="J79" s="17"/>
      <c r="K79" s="17"/>
      <c r="L79" s="17"/>
      <c r="M79" s="17"/>
    </row>
    <row r="80" spans="1:13" ht="13.5">
      <c r="A80" s="17"/>
      <c r="B80" s="18"/>
      <c r="C80" s="10">
        <v>92</v>
      </c>
      <c r="D80" s="12"/>
      <c r="E80" s="17"/>
      <c r="F80" s="17"/>
      <c r="G80" s="17"/>
      <c r="H80" s="17"/>
      <c r="I80" s="17"/>
      <c r="J80" s="17"/>
      <c r="K80" s="17"/>
      <c r="L80" s="17"/>
      <c r="M80" s="17"/>
    </row>
    <row r="81" spans="1:13" ht="13.5">
      <c r="A81" s="17"/>
      <c r="B81" s="18"/>
      <c r="C81" s="10">
        <v>18</v>
      </c>
      <c r="D81" s="12"/>
      <c r="E81" s="17"/>
      <c r="F81" s="17"/>
      <c r="G81" s="17"/>
      <c r="H81" s="17"/>
      <c r="I81" s="17"/>
      <c r="J81" s="17"/>
      <c r="K81" s="17"/>
      <c r="L81" s="17"/>
      <c r="M81" s="17"/>
    </row>
    <row r="82" spans="1:13" ht="13.5">
      <c r="A82" s="17"/>
      <c r="B82" s="18"/>
      <c r="C82" s="10">
        <v>97</v>
      </c>
      <c r="D82" s="12"/>
      <c r="E82" s="17"/>
      <c r="F82" s="17"/>
      <c r="G82" s="17"/>
      <c r="H82" s="17"/>
      <c r="I82" s="17"/>
      <c r="J82" s="17"/>
      <c r="K82" s="17"/>
      <c r="L82" s="17"/>
      <c r="M82" s="17"/>
    </row>
    <row r="83" spans="1:13" ht="13.5">
      <c r="A83" s="17"/>
      <c r="B83" s="18"/>
      <c r="C83" s="10">
        <v>88</v>
      </c>
      <c r="D83" s="12"/>
      <c r="E83" s="17"/>
      <c r="F83" s="17"/>
      <c r="G83" s="17"/>
      <c r="H83" s="17"/>
      <c r="I83" s="17"/>
      <c r="J83" s="17"/>
      <c r="K83" s="17"/>
      <c r="L83" s="17"/>
      <c r="M83" s="17"/>
    </row>
    <row r="84" spans="1:13" ht="13.5">
      <c r="A84" s="17"/>
      <c r="B84" s="18"/>
      <c r="C84" s="10">
        <v>43</v>
      </c>
      <c r="D84" s="12"/>
      <c r="E84" s="17"/>
      <c r="F84" s="17"/>
      <c r="G84" s="17"/>
      <c r="H84" s="17"/>
      <c r="I84" s="17"/>
      <c r="J84" s="17"/>
      <c r="K84" s="17"/>
      <c r="L84" s="17"/>
      <c r="M84" s="17"/>
    </row>
    <row r="85" spans="1:13" ht="13.5">
      <c r="A85" s="17"/>
      <c r="B85" s="18"/>
      <c r="C85" s="10">
        <v>53</v>
      </c>
      <c r="D85" s="12"/>
      <c r="E85" s="17"/>
      <c r="F85" s="17"/>
      <c r="G85" s="17"/>
      <c r="H85" s="17"/>
      <c r="I85" s="17"/>
      <c r="J85" s="17"/>
      <c r="K85" s="17"/>
      <c r="L85" s="17"/>
      <c r="M85" s="17"/>
    </row>
    <row r="86" spans="1:13" ht="13.5">
      <c r="A86" s="17"/>
      <c r="B86" s="18"/>
      <c r="C86" s="10">
        <v>49</v>
      </c>
      <c r="D86" s="12"/>
      <c r="E86" s="17"/>
      <c r="F86" s="17"/>
      <c r="G86" s="17"/>
      <c r="H86" s="17"/>
      <c r="I86" s="17"/>
      <c r="J86" s="17"/>
      <c r="K86" s="17"/>
      <c r="L86" s="17"/>
      <c r="M86" s="17"/>
    </row>
    <row r="87" spans="1:13" ht="13.5">
      <c r="A87" s="17"/>
      <c r="B87" s="18"/>
      <c r="C87" s="10">
        <v>48</v>
      </c>
      <c r="D87" s="12"/>
      <c r="E87" s="17"/>
      <c r="F87" s="17"/>
      <c r="G87" s="17"/>
      <c r="H87" s="17"/>
      <c r="I87" s="17"/>
      <c r="J87" s="17"/>
      <c r="K87" s="17"/>
      <c r="L87" s="17"/>
      <c r="M87" s="17"/>
    </row>
    <row r="88" spans="1:13" ht="13.5">
      <c r="A88" s="17"/>
      <c r="B88" s="18"/>
      <c r="C88" s="10">
        <v>43</v>
      </c>
      <c r="D88" s="12"/>
      <c r="E88" s="17"/>
      <c r="F88" s="17"/>
      <c r="G88" s="17"/>
      <c r="H88" s="17"/>
      <c r="I88" s="17"/>
      <c r="J88" s="17"/>
      <c r="K88" s="17"/>
      <c r="L88" s="17"/>
      <c r="M88" s="17"/>
    </row>
    <row r="89" spans="1:13" ht="13.5">
      <c r="A89" s="17"/>
      <c r="B89" s="18"/>
      <c r="C89" s="10">
        <v>34</v>
      </c>
      <c r="D89" s="12"/>
      <c r="E89" s="17"/>
      <c r="F89" s="17"/>
      <c r="G89" s="17"/>
      <c r="H89" s="17"/>
      <c r="I89" s="17"/>
      <c r="J89" s="17"/>
      <c r="K89" s="17"/>
      <c r="L89" s="17"/>
      <c r="M89" s="17"/>
    </row>
    <row r="90" spans="1:13" ht="13.5">
      <c r="A90" s="17"/>
      <c r="B90" s="18"/>
      <c r="C90" s="10">
        <v>14</v>
      </c>
      <c r="D90" s="12"/>
      <c r="E90" s="17"/>
      <c r="F90" s="17"/>
      <c r="G90" s="17"/>
      <c r="H90" s="17"/>
      <c r="I90" s="17"/>
      <c r="J90" s="17"/>
      <c r="K90" s="17"/>
      <c r="L90" s="17"/>
      <c r="M90" s="17"/>
    </row>
    <row r="91" spans="1:13" ht="13.5">
      <c r="A91" s="17"/>
      <c r="B91" s="18"/>
      <c r="C91" s="10">
        <v>85</v>
      </c>
      <c r="D91" s="12"/>
      <c r="E91" s="17"/>
      <c r="F91" s="17"/>
      <c r="G91" s="17"/>
      <c r="H91" s="17"/>
      <c r="I91" s="17"/>
      <c r="J91" s="17"/>
      <c r="K91" s="17"/>
      <c r="L91" s="17"/>
      <c r="M91" s="17"/>
    </row>
    <row r="92" spans="1:13" ht="13.5">
      <c r="A92" s="17"/>
      <c r="B92" s="18"/>
      <c r="C92" s="10">
        <v>39</v>
      </c>
      <c r="D92" s="12"/>
      <c r="E92" s="17"/>
      <c r="F92" s="17"/>
      <c r="G92" s="17"/>
      <c r="H92" s="17"/>
      <c r="I92" s="17"/>
      <c r="J92" s="17"/>
      <c r="K92" s="17"/>
      <c r="L92" s="17"/>
      <c r="M92" s="17"/>
    </row>
    <row r="93" spans="1:13" ht="13.5">
      <c r="A93" s="17"/>
      <c r="B93" s="18"/>
      <c r="C93" s="10">
        <v>16</v>
      </c>
      <c r="D93" s="12"/>
      <c r="E93" s="17"/>
      <c r="F93" s="17"/>
      <c r="G93" s="17"/>
      <c r="H93" s="17"/>
      <c r="I93" s="17"/>
      <c r="J93" s="17"/>
      <c r="K93" s="17"/>
      <c r="L93" s="17"/>
      <c r="M93" s="17"/>
    </row>
    <row r="94" spans="1:13" ht="13.5">
      <c r="A94" s="17"/>
      <c r="B94" s="18"/>
      <c r="C94" s="10">
        <v>33</v>
      </c>
      <c r="D94" s="12"/>
      <c r="E94" s="17"/>
      <c r="F94" s="17"/>
      <c r="G94" s="17"/>
      <c r="H94" s="17"/>
      <c r="I94" s="17"/>
      <c r="J94" s="17"/>
      <c r="K94" s="17"/>
      <c r="L94" s="17"/>
      <c r="M94" s="17"/>
    </row>
    <row r="95" spans="1:13" ht="13.5">
      <c r="A95" s="17"/>
      <c r="B95" s="18"/>
      <c r="C95" s="10">
        <v>22</v>
      </c>
      <c r="D95" s="12"/>
      <c r="E95" s="17"/>
      <c r="F95" s="17"/>
      <c r="G95" s="17"/>
      <c r="H95" s="17"/>
      <c r="I95" s="17"/>
      <c r="J95" s="17"/>
      <c r="K95" s="17"/>
      <c r="L95" s="17"/>
      <c r="M95" s="17"/>
    </row>
    <row r="96" spans="1:13" ht="13.5">
      <c r="A96" s="17"/>
      <c r="B96" s="18"/>
      <c r="C96" s="10">
        <v>63</v>
      </c>
      <c r="D96" s="12"/>
      <c r="E96" s="17"/>
      <c r="F96" s="17"/>
      <c r="G96" s="17"/>
      <c r="H96" s="17"/>
      <c r="I96" s="17"/>
      <c r="J96" s="17"/>
      <c r="K96" s="17"/>
      <c r="L96" s="17"/>
      <c r="M96" s="17"/>
    </row>
    <row r="97" spans="1:13" ht="13.5">
      <c r="A97" s="17"/>
      <c r="B97" s="18"/>
      <c r="C97" s="10">
        <v>49</v>
      </c>
      <c r="D97" s="12"/>
      <c r="E97" s="17"/>
      <c r="F97" s="17"/>
      <c r="G97" s="17"/>
      <c r="H97" s="17"/>
      <c r="I97" s="17"/>
      <c r="J97" s="17"/>
      <c r="K97" s="17"/>
      <c r="L97" s="17"/>
      <c r="M97" s="17"/>
    </row>
    <row r="98" spans="1:13" ht="13.5">
      <c r="A98" s="17"/>
      <c r="B98" s="18"/>
      <c r="C98" s="10">
        <v>100</v>
      </c>
      <c r="D98" s="12"/>
      <c r="E98" s="17"/>
      <c r="F98" s="17"/>
      <c r="G98" s="17"/>
      <c r="H98" s="17"/>
      <c r="I98" s="17"/>
      <c r="J98" s="17"/>
      <c r="K98" s="17"/>
      <c r="L98" s="17"/>
      <c r="M98" s="17"/>
    </row>
    <row r="99" spans="1:13" ht="13.5">
      <c r="A99" s="17"/>
      <c r="B99" s="18"/>
      <c r="C99" s="10">
        <v>69</v>
      </c>
      <c r="D99" s="12"/>
      <c r="E99" s="17"/>
      <c r="F99" s="17"/>
      <c r="G99" s="17"/>
      <c r="H99" s="17"/>
      <c r="I99" s="17"/>
      <c r="J99" s="17"/>
      <c r="K99" s="17"/>
      <c r="L99" s="17"/>
      <c r="M99" s="17"/>
    </row>
    <row r="100" spans="1:13" ht="13.5">
      <c r="A100" s="17"/>
      <c r="B100" s="18"/>
      <c r="C100" s="10">
        <v>37</v>
      </c>
      <c r="D100" s="12"/>
      <c r="E100" s="17"/>
      <c r="F100" s="17"/>
      <c r="G100" s="17"/>
      <c r="H100" s="17"/>
      <c r="I100" s="17"/>
      <c r="J100" s="17"/>
      <c r="K100" s="17"/>
      <c r="L100" s="17"/>
      <c r="M100" s="17"/>
    </row>
    <row r="101" spans="1:13" ht="13.5">
      <c r="A101" s="17"/>
      <c r="B101" s="18"/>
      <c r="C101" s="10">
        <v>89</v>
      </c>
      <c r="D101" s="12"/>
      <c r="E101" s="17"/>
      <c r="F101" s="17"/>
      <c r="G101" s="17"/>
      <c r="H101" s="17"/>
      <c r="I101" s="17"/>
      <c r="J101" s="17"/>
      <c r="K101" s="17"/>
      <c r="L101" s="17"/>
      <c r="M101" s="17"/>
    </row>
    <row r="102" spans="1:13" ht="13.5">
      <c r="A102" s="17"/>
      <c r="B102" s="18"/>
      <c r="C102" s="10">
        <v>80</v>
      </c>
      <c r="D102" s="12"/>
      <c r="E102" s="17"/>
      <c r="F102" s="17"/>
      <c r="G102" s="17"/>
      <c r="H102" s="17"/>
      <c r="I102" s="17"/>
      <c r="J102" s="17"/>
      <c r="K102" s="17"/>
      <c r="L102" s="17"/>
      <c r="M102" s="17"/>
    </row>
    <row r="103" spans="1:13" ht="13.5">
      <c r="A103" s="17"/>
      <c r="B103" s="18"/>
      <c r="C103" s="10">
        <v>55</v>
      </c>
      <c r="D103" s="12"/>
      <c r="E103" s="17"/>
      <c r="F103" s="17"/>
      <c r="G103" s="17"/>
      <c r="H103" s="17"/>
      <c r="I103" s="17"/>
      <c r="J103" s="17"/>
      <c r="K103" s="17"/>
      <c r="L103" s="17"/>
      <c r="M103" s="17"/>
    </row>
    <row r="104" spans="1:13" ht="13.5">
      <c r="A104" s="17"/>
      <c r="B104" s="18"/>
      <c r="C104" s="10">
        <v>87</v>
      </c>
      <c r="D104" s="12"/>
      <c r="E104" s="17"/>
      <c r="F104" s="17"/>
      <c r="G104" s="17"/>
      <c r="H104" s="17"/>
      <c r="I104" s="17"/>
      <c r="J104" s="17"/>
      <c r="K104" s="17"/>
      <c r="L104" s="17"/>
      <c r="M104" s="17"/>
    </row>
    <row r="105" spans="1:13" ht="13.5">
      <c r="A105" s="17"/>
      <c r="B105" s="18"/>
      <c r="C105" s="10">
        <v>38</v>
      </c>
      <c r="D105" s="12"/>
      <c r="E105" s="17"/>
      <c r="F105" s="17"/>
      <c r="G105" s="17"/>
      <c r="H105" s="17"/>
      <c r="I105" s="17"/>
      <c r="J105" s="17"/>
      <c r="K105" s="17"/>
      <c r="L105" s="17"/>
      <c r="M105" s="17"/>
    </row>
    <row r="106" spans="1:13" ht="13.5">
      <c r="A106" s="17"/>
      <c r="B106" s="18"/>
      <c r="C106" s="10">
        <v>50</v>
      </c>
      <c r="D106" s="12"/>
      <c r="E106" s="17"/>
      <c r="F106" s="17"/>
      <c r="G106" s="17"/>
      <c r="H106" s="17"/>
      <c r="I106" s="17"/>
      <c r="J106" s="17"/>
      <c r="K106" s="17"/>
      <c r="L106" s="17"/>
      <c r="M106" s="17"/>
    </row>
    <row r="107" spans="1:13" ht="13.5">
      <c r="A107" s="17"/>
      <c r="B107" s="18"/>
      <c r="C107" s="10">
        <v>19</v>
      </c>
      <c r="D107" s="12"/>
      <c r="E107" s="17"/>
      <c r="F107" s="17"/>
      <c r="G107" s="17"/>
      <c r="H107" s="17"/>
      <c r="I107" s="17"/>
      <c r="J107" s="17"/>
      <c r="K107" s="17"/>
      <c r="L107" s="17"/>
      <c r="M107" s="17"/>
    </row>
    <row r="108" spans="1:13" ht="13.5">
      <c r="A108" s="17"/>
      <c r="B108" s="18"/>
      <c r="C108" s="10">
        <v>56</v>
      </c>
      <c r="D108" s="12"/>
      <c r="E108" s="17"/>
      <c r="F108" s="17"/>
      <c r="G108" s="17"/>
      <c r="H108" s="17"/>
      <c r="I108" s="17"/>
      <c r="J108" s="17"/>
      <c r="K108" s="17"/>
      <c r="L108" s="17"/>
      <c r="M108" s="17"/>
    </row>
    <row r="109" spans="1:13" ht="13.5">
      <c r="A109" s="17"/>
      <c r="B109" s="18"/>
      <c r="C109" s="10">
        <v>35</v>
      </c>
      <c r="D109" s="12"/>
      <c r="E109" s="17"/>
      <c r="F109" s="17"/>
      <c r="G109" s="17"/>
      <c r="H109" s="17"/>
      <c r="I109" s="17"/>
      <c r="J109" s="17"/>
      <c r="K109" s="17"/>
      <c r="L109" s="17"/>
      <c r="M109" s="17"/>
    </row>
    <row r="110" spans="1:13" ht="13.5">
      <c r="A110" s="17"/>
      <c r="B110" s="18"/>
      <c r="C110" s="10">
        <v>71</v>
      </c>
      <c r="D110" s="12"/>
      <c r="E110" s="17"/>
      <c r="F110" s="17"/>
      <c r="G110" s="17"/>
      <c r="H110" s="17"/>
      <c r="I110" s="17"/>
      <c r="J110" s="17"/>
      <c r="K110" s="17"/>
      <c r="L110" s="17"/>
      <c r="M110" s="17"/>
    </row>
    <row r="111" spans="1:13" ht="13.5">
      <c r="A111" s="17"/>
      <c r="B111" s="18"/>
      <c r="C111" s="10">
        <v>41</v>
      </c>
      <c r="D111" s="12"/>
      <c r="E111" s="17"/>
      <c r="F111" s="17"/>
      <c r="G111" s="17"/>
      <c r="H111" s="17"/>
      <c r="I111" s="17"/>
      <c r="J111" s="17"/>
      <c r="K111" s="17"/>
      <c r="L111" s="17"/>
      <c r="M111" s="17"/>
    </row>
    <row r="112" spans="1:13" ht="13.5">
      <c r="A112" s="17"/>
      <c r="B112" s="18"/>
      <c r="C112" s="10">
        <v>39</v>
      </c>
      <c r="D112" s="12"/>
      <c r="E112" s="17"/>
      <c r="F112" s="17"/>
      <c r="G112" s="17"/>
      <c r="H112" s="17"/>
      <c r="I112" s="17"/>
      <c r="J112" s="17"/>
      <c r="K112" s="17"/>
      <c r="L112" s="17"/>
      <c r="M112" s="17"/>
    </row>
    <row r="113" spans="1:13" ht="13.5">
      <c r="A113" s="17"/>
      <c r="B113" s="18"/>
      <c r="C113" s="10">
        <v>71</v>
      </c>
      <c r="D113" s="12"/>
      <c r="E113" s="17"/>
      <c r="F113" s="17"/>
      <c r="G113" s="17"/>
      <c r="H113" s="17"/>
      <c r="I113" s="17"/>
      <c r="J113" s="17"/>
      <c r="K113" s="17"/>
      <c r="L113" s="17"/>
      <c r="M113" s="17"/>
    </row>
    <row r="114" spans="1:13" ht="13.5">
      <c r="A114" s="17"/>
      <c r="B114" s="18"/>
      <c r="C114" s="10">
        <v>60</v>
      </c>
      <c r="D114" s="12"/>
      <c r="E114" s="17"/>
      <c r="F114" s="17"/>
      <c r="G114" s="17"/>
      <c r="H114" s="17"/>
      <c r="I114" s="17"/>
      <c r="J114" s="17"/>
      <c r="K114" s="17"/>
      <c r="L114" s="17"/>
      <c r="M114" s="17"/>
    </row>
    <row r="115" spans="1:13" ht="13.5">
      <c r="A115" s="17"/>
      <c r="B115" s="18"/>
      <c r="C115" s="10">
        <v>39</v>
      </c>
      <c r="D115" s="12"/>
      <c r="E115" s="17"/>
      <c r="F115" s="17"/>
      <c r="G115" s="17"/>
      <c r="H115" s="17"/>
      <c r="I115" s="17"/>
      <c r="J115" s="17"/>
      <c r="K115" s="17"/>
      <c r="L115" s="17"/>
      <c r="M115" s="17"/>
    </row>
    <row r="116" spans="1:13" ht="13.5">
      <c r="A116" s="17"/>
      <c r="B116" s="18"/>
      <c r="C116" s="10">
        <v>48</v>
      </c>
      <c r="D116" s="12"/>
      <c r="E116" s="17"/>
      <c r="F116" s="17"/>
      <c r="G116" s="17"/>
      <c r="H116" s="17"/>
      <c r="I116" s="17"/>
      <c r="J116" s="17"/>
      <c r="K116" s="17"/>
      <c r="L116" s="17"/>
      <c r="M116" s="17"/>
    </row>
    <row r="117" spans="1:13" ht="13.5">
      <c r="A117" s="17"/>
      <c r="B117" s="18"/>
      <c r="C117" s="10">
        <v>75</v>
      </c>
      <c r="D117" s="12"/>
      <c r="E117" s="17"/>
      <c r="F117" s="17"/>
      <c r="G117" s="17"/>
      <c r="H117" s="17"/>
      <c r="I117" s="17"/>
      <c r="J117" s="17"/>
      <c r="K117" s="17"/>
      <c r="L117" s="17"/>
      <c r="M117" s="17"/>
    </row>
    <row r="118" spans="1:13" ht="13.5">
      <c r="A118" s="17"/>
      <c r="B118" s="18"/>
      <c r="C118" s="10">
        <v>40</v>
      </c>
      <c r="D118" s="12"/>
      <c r="E118" s="17"/>
      <c r="F118" s="17"/>
      <c r="G118" s="17"/>
      <c r="H118" s="17"/>
      <c r="I118" s="17"/>
      <c r="J118" s="17"/>
      <c r="K118" s="17"/>
      <c r="L118" s="17"/>
      <c r="M118" s="17"/>
    </row>
    <row r="119" spans="1:13" ht="13.5">
      <c r="A119" s="17"/>
      <c r="B119" s="18"/>
      <c r="C119" s="10">
        <v>12</v>
      </c>
      <c r="D119" s="12"/>
      <c r="E119" s="17"/>
      <c r="F119" s="17"/>
      <c r="G119" s="17"/>
      <c r="H119" s="17"/>
      <c r="I119" s="17"/>
      <c r="J119" s="17"/>
      <c r="K119" s="17"/>
      <c r="L119" s="17"/>
      <c r="M119" s="17"/>
    </row>
    <row r="120" spans="1:13" ht="13.5">
      <c r="A120" s="17"/>
      <c r="B120" s="18"/>
      <c r="C120" s="10">
        <v>69</v>
      </c>
      <c r="D120" s="12"/>
      <c r="E120" s="17"/>
      <c r="F120" s="17"/>
      <c r="G120" s="17"/>
      <c r="H120" s="17"/>
      <c r="I120" s="17"/>
      <c r="J120" s="17"/>
      <c r="K120" s="17"/>
      <c r="L120" s="17"/>
      <c r="M120" s="17"/>
    </row>
    <row r="121" spans="1:13" ht="13.5">
      <c r="A121" s="17"/>
      <c r="B121" s="18"/>
      <c r="C121" s="10">
        <v>53</v>
      </c>
      <c r="D121" s="12"/>
      <c r="E121" s="17"/>
      <c r="F121" s="17"/>
      <c r="G121" s="17"/>
      <c r="H121" s="17"/>
      <c r="I121" s="17"/>
      <c r="J121" s="17"/>
      <c r="K121" s="17"/>
      <c r="L121" s="17"/>
      <c r="M121" s="17"/>
    </row>
    <row r="122" spans="1:13" ht="13.5">
      <c r="A122" s="17"/>
      <c r="B122" s="18"/>
      <c r="C122" s="10">
        <v>29</v>
      </c>
      <c r="D122" s="12"/>
      <c r="E122" s="17"/>
      <c r="F122" s="17"/>
      <c r="G122" s="17"/>
      <c r="H122" s="17"/>
      <c r="I122" s="17"/>
      <c r="J122" s="17"/>
      <c r="K122" s="17"/>
      <c r="L122" s="17"/>
      <c r="M122" s="17"/>
    </row>
    <row r="123" spans="1:13" ht="13.5">
      <c r="A123" s="17"/>
      <c r="B123" s="18"/>
      <c r="C123" s="10">
        <v>30</v>
      </c>
      <c r="D123" s="12"/>
      <c r="E123" s="17"/>
      <c r="F123" s="17"/>
      <c r="G123" s="17"/>
      <c r="H123" s="17"/>
      <c r="I123" s="17"/>
      <c r="J123" s="17"/>
      <c r="K123" s="17"/>
      <c r="L123" s="17"/>
      <c r="M123" s="17"/>
    </row>
    <row r="124" spans="1:13" ht="13.5">
      <c r="A124" s="17"/>
      <c r="B124" s="18"/>
      <c r="C124" s="10">
        <v>10</v>
      </c>
      <c r="D124" s="12"/>
      <c r="E124" s="17"/>
      <c r="F124" s="17"/>
      <c r="G124" s="17"/>
      <c r="H124" s="17"/>
      <c r="I124" s="17"/>
      <c r="J124" s="17"/>
      <c r="K124" s="17"/>
      <c r="L124" s="17"/>
      <c r="M124" s="17"/>
    </row>
    <row r="125" spans="1:13" ht="13.5">
      <c r="A125" s="17"/>
      <c r="B125" s="18"/>
      <c r="C125" s="10">
        <v>78</v>
      </c>
      <c r="D125" s="12"/>
      <c r="E125" s="17"/>
      <c r="F125" s="17"/>
      <c r="G125" s="17"/>
      <c r="H125" s="17"/>
      <c r="I125" s="17"/>
      <c r="J125" s="17"/>
      <c r="K125" s="17"/>
      <c r="L125" s="17"/>
      <c r="M125" s="17"/>
    </row>
    <row r="126" spans="1:13" ht="13.5">
      <c r="A126" s="17"/>
      <c r="B126" s="18"/>
      <c r="C126" s="10">
        <v>74</v>
      </c>
      <c r="D126" s="12"/>
      <c r="E126" s="17"/>
      <c r="F126" s="17"/>
      <c r="G126" s="17"/>
      <c r="H126" s="17"/>
      <c r="I126" s="17"/>
      <c r="J126" s="17"/>
      <c r="K126" s="17"/>
      <c r="L126" s="17"/>
      <c r="M126" s="17"/>
    </row>
    <row r="127" spans="1:13" ht="13.5">
      <c r="A127" s="17"/>
      <c r="B127" s="18"/>
      <c r="C127" s="10">
        <v>56</v>
      </c>
      <c r="D127" s="12"/>
      <c r="E127" s="17"/>
      <c r="F127" s="17"/>
      <c r="G127" s="17"/>
      <c r="H127" s="17"/>
      <c r="I127" s="17"/>
      <c r="J127" s="17"/>
      <c r="K127" s="17"/>
      <c r="L127" s="17"/>
      <c r="M127" s="17"/>
    </row>
    <row r="128" spans="1:13" ht="13.5">
      <c r="A128" s="17"/>
      <c r="B128" s="18"/>
      <c r="C128" s="10">
        <v>65</v>
      </c>
      <c r="D128" s="12"/>
      <c r="E128" s="17"/>
      <c r="F128" s="17"/>
      <c r="G128" s="17"/>
      <c r="H128" s="17"/>
      <c r="I128" s="17"/>
      <c r="J128" s="17"/>
      <c r="K128" s="17"/>
      <c r="L128" s="17"/>
      <c r="M128" s="17"/>
    </row>
    <row r="129" spans="1:13" ht="13.5">
      <c r="A129" s="17"/>
      <c r="B129" s="18"/>
      <c r="C129" s="10">
        <v>62</v>
      </c>
      <c r="D129" s="12"/>
      <c r="E129" s="17"/>
      <c r="F129" s="17"/>
      <c r="G129" s="17"/>
      <c r="H129" s="17"/>
      <c r="I129" s="17"/>
      <c r="J129" s="17"/>
      <c r="K129" s="17"/>
      <c r="L129" s="17"/>
      <c r="M129" s="17"/>
    </row>
    <row r="130" spans="1:13" ht="13.5">
      <c r="A130" s="17"/>
      <c r="B130" s="18"/>
      <c r="C130" s="10">
        <v>66</v>
      </c>
      <c r="D130" s="12"/>
      <c r="E130" s="17"/>
      <c r="F130" s="17"/>
      <c r="G130" s="17"/>
      <c r="H130" s="17"/>
      <c r="I130" s="17"/>
      <c r="J130" s="17"/>
      <c r="K130" s="17"/>
      <c r="L130" s="17"/>
      <c r="M130" s="17"/>
    </row>
    <row r="131" spans="1:13" ht="13.5">
      <c r="A131" s="17"/>
      <c r="B131" s="18"/>
      <c r="C131" s="10">
        <v>26</v>
      </c>
      <c r="D131" s="12"/>
      <c r="E131" s="17"/>
      <c r="F131" s="17"/>
      <c r="G131" s="17"/>
      <c r="H131" s="17"/>
      <c r="I131" s="17"/>
      <c r="J131" s="17"/>
      <c r="K131" s="17"/>
      <c r="L131" s="17"/>
      <c r="M131" s="17"/>
    </row>
    <row r="132" spans="1:13" ht="13.5">
      <c r="A132" s="17"/>
      <c r="B132" s="18"/>
      <c r="C132" s="10">
        <v>34</v>
      </c>
      <c r="D132" s="12"/>
      <c r="E132" s="17"/>
      <c r="F132" s="17"/>
      <c r="G132" s="17"/>
      <c r="H132" s="17"/>
      <c r="I132" s="17"/>
      <c r="J132" s="17"/>
      <c r="K132" s="17"/>
      <c r="L132" s="17"/>
      <c r="M132" s="17"/>
    </row>
    <row r="133" spans="1:13" ht="13.5">
      <c r="A133" s="17"/>
      <c r="B133" s="18"/>
      <c r="C133" s="10">
        <v>88</v>
      </c>
      <c r="D133" s="12"/>
      <c r="E133" s="17"/>
      <c r="F133" s="17"/>
      <c r="G133" s="17"/>
      <c r="H133" s="17"/>
      <c r="I133" s="17"/>
      <c r="J133" s="17"/>
      <c r="K133" s="17"/>
      <c r="L133" s="17"/>
      <c r="M133" s="17"/>
    </row>
    <row r="134" spans="1:13" ht="13.5">
      <c r="A134" s="17"/>
      <c r="B134" s="18"/>
      <c r="C134" s="10">
        <v>12</v>
      </c>
      <c r="D134" s="12"/>
      <c r="E134" s="17"/>
      <c r="F134" s="17"/>
      <c r="G134" s="17"/>
      <c r="H134" s="17"/>
      <c r="I134" s="17"/>
      <c r="J134" s="17"/>
      <c r="K134" s="17"/>
      <c r="L134" s="17"/>
      <c r="M134" s="17"/>
    </row>
    <row r="135" spans="1:13" ht="13.5">
      <c r="A135" s="17"/>
      <c r="B135" s="18"/>
      <c r="C135" s="10">
        <v>38</v>
      </c>
      <c r="D135" s="12"/>
      <c r="E135" s="17"/>
      <c r="F135" s="17"/>
      <c r="G135" s="17"/>
      <c r="H135" s="17"/>
      <c r="I135" s="17"/>
      <c r="J135" s="17"/>
      <c r="K135" s="17"/>
      <c r="L135" s="17"/>
      <c r="M135" s="17"/>
    </row>
    <row r="136" spans="1:13" ht="13.5">
      <c r="A136" s="17"/>
      <c r="B136" s="18"/>
      <c r="C136" s="10">
        <v>46</v>
      </c>
      <c r="D136" s="12"/>
      <c r="E136" s="17"/>
      <c r="F136" s="17"/>
      <c r="G136" s="17"/>
      <c r="H136" s="17"/>
      <c r="I136" s="17"/>
      <c r="J136" s="17"/>
      <c r="K136" s="17"/>
      <c r="L136" s="17"/>
      <c r="M136" s="17"/>
    </row>
    <row r="137" spans="1:13" ht="13.5">
      <c r="A137" s="17"/>
      <c r="B137" s="18"/>
      <c r="C137" s="10">
        <v>59</v>
      </c>
      <c r="D137" s="12"/>
      <c r="E137" s="17"/>
      <c r="F137" s="17"/>
      <c r="G137" s="17"/>
      <c r="H137" s="17"/>
      <c r="I137" s="17"/>
      <c r="J137" s="17"/>
      <c r="K137" s="17"/>
      <c r="L137" s="17"/>
      <c r="M137" s="17"/>
    </row>
    <row r="138" spans="1:13" ht="13.5">
      <c r="A138" s="17"/>
      <c r="B138" s="18"/>
      <c r="C138" s="10">
        <v>95</v>
      </c>
      <c r="D138" s="12"/>
      <c r="E138" s="17"/>
      <c r="F138" s="17"/>
      <c r="G138" s="17"/>
      <c r="H138" s="17"/>
      <c r="I138" s="17"/>
      <c r="J138" s="17"/>
      <c r="K138" s="17"/>
      <c r="L138" s="17"/>
      <c r="M138" s="17"/>
    </row>
    <row r="139" spans="1:13" ht="13.5">
      <c r="A139" s="17"/>
      <c r="B139" s="18"/>
      <c r="C139" s="10">
        <v>52</v>
      </c>
      <c r="D139" s="12"/>
      <c r="E139" s="17"/>
      <c r="F139" s="17"/>
      <c r="G139" s="17"/>
      <c r="H139" s="17"/>
      <c r="I139" s="17"/>
      <c r="J139" s="17"/>
      <c r="K139" s="17"/>
      <c r="L139" s="17"/>
      <c r="M139" s="17"/>
    </row>
    <row r="140" spans="1:13" ht="13.5">
      <c r="A140" s="17"/>
      <c r="B140" s="18"/>
      <c r="C140" s="10">
        <v>64</v>
      </c>
      <c r="D140" s="12"/>
      <c r="E140" s="17"/>
      <c r="F140" s="17"/>
      <c r="G140" s="17"/>
      <c r="H140" s="17"/>
      <c r="I140" s="17"/>
      <c r="J140" s="17"/>
      <c r="K140" s="17"/>
      <c r="L140" s="17"/>
      <c r="M140" s="17"/>
    </row>
    <row r="141" spans="1:13" ht="13.5">
      <c r="A141" s="17"/>
      <c r="B141" s="18"/>
      <c r="C141" s="10">
        <v>76</v>
      </c>
      <c r="D141" s="12"/>
      <c r="E141" s="17"/>
      <c r="F141" s="17"/>
      <c r="G141" s="17"/>
      <c r="H141" s="17"/>
      <c r="I141" s="17"/>
      <c r="J141" s="17"/>
      <c r="K141" s="17"/>
      <c r="L141" s="17"/>
      <c r="M141" s="17"/>
    </row>
    <row r="142" spans="1:13" ht="13.5">
      <c r="A142" s="17"/>
      <c r="B142" s="18"/>
      <c r="C142" s="10">
        <v>36</v>
      </c>
      <c r="D142" s="12"/>
      <c r="E142" s="17"/>
      <c r="F142" s="17"/>
      <c r="G142" s="17"/>
      <c r="H142" s="17"/>
      <c r="I142" s="17"/>
      <c r="J142" s="17"/>
      <c r="K142" s="17"/>
      <c r="L142" s="17"/>
      <c r="M142" s="17"/>
    </row>
    <row r="143" spans="1:13" ht="13.5">
      <c r="A143" s="17"/>
      <c r="B143" s="18"/>
      <c r="C143" s="10">
        <v>38</v>
      </c>
      <c r="D143" s="12"/>
      <c r="E143" s="17"/>
      <c r="F143" s="17"/>
      <c r="G143" s="17"/>
      <c r="H143" s="17"/>
      <c r="I143" s="17"/>
      <c r="J143" s="17"/>
      <c r="K143" s="17"/>
      <c r="L143" s="17"/>
      <c r="M143" s="17"/>
    </row>
    <row r="144" spans="1:13" ht="13.5">
      <c r="A144" s="17"/>
      <c r="B144" s="18"/>
      <c r="C144" s="10">
        <v>58</v>
      </c>
      <c r="D144" s="12"/>
      <c r="E144" s="17"/>
      <c r="F144" s="17"/>
      <c r="G144" s="17"/>
      <c r="H144" s="17"/>
      <c r="I144" s="17"/>
      <c r="J144" s="17"/>
      <c r="K144" s="17"/>
      <c r="L144" s="17"/>
      <c r="M144" s="17"/>
    </row>
    <row r="145" spans="1:13" ht="13.5">
      <c r="A145" s="17"/>
      <c r="B145" s="18"/>
      <c r="C145" s="10">
        <v>90</v>
      </c>
      <c r="D145" s="12"/>
      <c r="E145" s="17"/>
      <c r="F145" s="17"/>
      <c r="G145" s="17"/>
      <c r="H145" s="17"/>
      <c r="I145" s="17"/>
      <c r="J145" s="17"/>
      <c r="K145" s="17"/>
      <c r="L145" s="17"/>
      <c r="M145" s="17"/>
    </row>
    <row r="146" spans="1:13" ht="13.5">
      <c r="A146" s="17"/>
      <c r="B146" s="18"/>
      <c r="C146" s="10">
        <v>59</v>
      </c>
      <c r="D146" s="12"/>
      <c r="E146" s="17"/>
      <c r="F146" s="17"/>
      <c r="G146" s="17"/>
      <c r="H146" s="17"/>
      <c r="I146" s="17"/>
      <c r="J146" s="17"/>
      <c r="K146" s="17"/>
      <c r="L146" s="17"/>
      <c r="M146" s="17"/>
    </row>
    <row r="147" spans="1:13" ht="13.5">
      <c r="A147" s="17"/>
      <c r="B147" s="18"/>
      <c r="C147" s="10">
        <v>17</v>
      </c>
      <c r="D147" s="12"/>
      <c r="E147" s="17"/>
      <c r="F147" s="17"/>
      <c r="G147" s="17"/>
      <c r="H147" s="17"/>
      <c r="I147" s="17"/>
      <c r="J147" s="17"/>
      <c r="K147" s="17"/>
      <c r="L147" s="17"/>
      <c r="M147" s="17"/>
    </row>
    <row r="148" spans="1:13" ht="13.5">
      <c r="A148" s="17"/>
      <c r="B148" s="18"/>
      <c r="C148" s="10">
        <v>33</v>
      </c>
      <c r="D148" s="12"/>
      <c r="E148" s="17"/>
      <c r="F148" s="17"/>
      <c r="G148" s="17"/>
      <c r="H148" s="17"/>
      <c r="I148" s="17"/>
      <c r="J148" s="17"/>
      <c r="K148" s="17"/>
      <c r="L148" s="17"/>
      <c r="M148" s="17"/>
    </row>
    <row r="149" spans="1:13" ht="13.5">
      <c r="A149" s="17"/>
      <c r="B149" s="18"/>
      <c r="C149" s="10">
        <v>99</v>
      </c>
      <c r="D149" s="12"/>
      <c r="E149" s="17"/>
      <c r="F149" s="17"/>
      <c r="G149" s="17"/>
      <c r="H149" s="17"/>
      <c r="I149" s="17"/>
      <c r="J149" s="17"/>
      <c r="K149" s="17"/>
      <c r="L149" s="17"/>
      <c r="M149" s="17"/>
    </row>
    <row r="150" spans="1:13" ht="13.5">
      <c r="A150" s="17"/>
      <c r="B150" s="18"/>
      <c r="C150" s="10">
        <v>76</v>
      </c>
      <c r="D150" s="12"/>
      <c r="E150" s="17"/>
      <c r="F150" s="17"/>
      <c r="G150" s="17"/>
      <c r="H150" s="17"/>
      <c r="I150" s="17"/>
      <c r="J150" s="17"/>
      <c r="K150" s="17"/>
      <c r="L150" s="17"/>
      <c r="M150" s="17"/>
    </row>
    <row r="151" spans="1:13" ht="13.5">
      <c r="A151" s="17"/>
      <c r="B151" s="18"/>
      <c r="C151" s="10">
        <v>61</v>
      </c>
      <c r="D151" s="12"/>
      <c r="E151" s="17"/>
      <c r="F151" s="17"/>
      <c r="G151" s="17"/>
      <c r="H151" s="17"/>
      <c r="I151" s="17"/>
      <c r="J151" s="17"/>
      <c r="K151" s="17"/>
      <c r="L151" s="17"/>
      <c r="M151" s="17"/>
    </row>
    <row r="152" spans="1:13" ht="13.5">
      <c r="A152" s="17"/>
      <c r="B152" s="18"/>
      <c r="C152" s="10">
        <v>43</v>
      </c>
      <c r="D152" s="12"/>
      <c r="E152" s="17"/>
      <c r="F152" s="17"/>
      <c r="G152" s="17"/>
      <c r="H152" s="17"/>
      <c r="I152" s="17"/>
      <c r="J152" s="17"/>
      <c r="K152" s="17"/>
      <c r="L152" s="17"/>
      <c r="M152" s="17"/>
    </row>
    <row r="153" spans="1:13" ht="13.5">
      <c r="A153" s="17"/>
      <c r="B153" s="18"/>
      <c r="C153" s="10">
        <v>54</v>
      </c>
      <c r="D153" s="12"/>
      <c r="E153" s="17"/>
      <c r="F153" s="17"/>
      <c r="G153" s="17"/>
      <c r="H153" s="17"/>
      <c r="I153" s="17"/>
      <c r="J153" s="17"/>
      <c r="K153" s="17"/>
      <c r="L153" s="17"/>
      <c r="M153" s="17"/>
    </row>
    <row r="154" spans="1:13" ht="13.5">
      <c r="A154" s="17"/>
      <c r="B154" s="18"/>
      <c r="C154" s="10">
        <v>18</v>
      </c>
      <c r="D154" s="12"/>
      <c r="E154" s="17"/>
      <c r="F154" s="17"/>
      <c r="G154" s="17"/>
      <c r="H154" s="17"/>
      <c r="I154" s="17"/>
      <c r="J154" s="17"/>
      <c r="K154" s="17"/>
      <c r="L154" s="17"/>
      <c r="M154" s="17"/>
    </row>
    <row r="155" spans="1:13" ht="13.5">
      <c r="A155" s="17"/>
      <c r="B155" s="18"/>
      <c r="C155" s="10">
        <v>54</v>
      </c>
      <c r="D155" s="12"/>
      <c r="E155" s="17"/>
      <c r="F155" s="17"/>
      <c r="G155" s="17"/>
      <c r="H155" s="17"/>
      <c r="I155" s="17"/>
      <c r="J155" s="17"/>
      <c r="K155" s="17"/>
      <c r="L155" s="17"/>
      <c r="M155" s="17"/>
    </row>
    <row r="156" spans="1:13" ht="13.5">
      <c r="A156" s="17"/>
      <c r="B156" s="18"/>
      <c r="C156" s="10">
        <v>48</v>
      </c>
      <c r="D156" s="12"/>
      <c r="E156" s="17"/>
      <c r="F156" s="17"/>
      <c r="G156" s="17"/>
      <c r="H156" s="17"/>
      <c r="I156" s="17"/>
      <c r="J156" s="17"/>
      <c r="K156" s="17"/>
      <c r="L156" s="17"/>
      <c r="M156" s="17"/>
    </row>
    <row r="157" spans="1:13" ht="13.5">
      <c r="A157" s="17"/>
      <c r="B157" s="18"/>
      <c r="C157" s="10">
        <v>52</v>
      </c>
      <c r="D157" s="12"/>
      <c r="E157" s="17"/>
      <c r="F157" s="17"/>
      <c r="G157" s="17"/>
      <c r="H157" s="17"/>
      <c r="I157" s="17"/>
      <c r="J157" s="17"/>
      <c r="K157" s="17"/>
      <c r="L157" s="17"/>
      <c r="M157" s="17"/>
    </row>
    <row r="158" spans="1:13" ht="13.5">
      <c r="A158" s="17"/>
      <c r="B158" s="18"/>
      <c r="C158" s="10">
        <v>84</v>
      </c>
      <c r="D158" s="12"/>
      <c r="E158" s="17"/>
      <c r="F158" s="17"/>
      <c r="G158" s="17"/>
      <c r="H158" s="17"/>
      <c r="I158" s="17"/>
      <c r="J158" s="17"/>
      <c r="K158" s="17"/>
      <c r="L158" s="17"/>
      <c r="M158" s="17"/>
    </row>
    <row r="159" spans="1:13" ht="13.5">
      <c r="A159" s="17"/>
      <c r="B159" s="18"/>
      <c r="C159" s="10">
        <v>44</v>
      </c>
      <c r="D159" s="12"/>
      <c r="E159" s="17"/>
      <c r="F159" s="17"/>
      <c r="G159" s="17"/>
      <c r="H159" s="17"/>
      <c r="I159" s="17"/>
      <c r="J159" s="17"/>
      <c r="K159" s="17"/>
      <c r="L159" s="17"/>
      <c r="M159" s="17"/>
    </row>
    <row r="160" spans="1:13" ht="13.5">
      <c r="A160" s="17"/>
      <c r="B160" s="18"/>
      <c r="C160" s="10">
        <v>36</v>
      </c>
      <c r="D160" s="12"/>
      <c r="E160" s="17"/>
      <c r="F160" s="17"/>
      <c r="G160" s="17"/>
      <c r="H160" s="17"/>
      <c r="I160" s="17"/>
      <c r="J160" s="17"/>
      <c r="K160" s="17"/>
      <c r="L160" s="17"/>
      <c r="M160" s="17"/>
    </row>
    <row r="161" spans="1:13" ht="13.5">
      <c r="A161" s="17"/>
      <c r="B161" s="18"/>
      <c r="C161" s="10">
        <v>14</v>
      </c>
      <c r="D161" s="12"/>
      <c r="E161" s="17"/>
      <c r="F161" s="17"/>
      <c r="G161" s="17"/>
      <c r="H161" s="17"/>
      <c r="I161" s="17"/>
      <c r="J161" s="17"/>
      <c r="K161" s="17"/>
      <c r="L161" s="17"/>
      <c r="M161" s="17"/>
    </row>
    <row r="162" spans="1:13" ht="13.5">
      <c r="A162" s="17"/>
      <c r="B162" s="18"/>
      <c r="C162" s="10">
        <v>25</v>
      </c>
      <c r="D162" s="12"/>
      <c r="E162" s="17"/>
      <c r="F162" s="17"/>
      <c r="G162" s="17"/>
      <c r="H162" s="17"/>
      <c r="I162" s="17"/>
      <c r="J162" s="17"/>
      <c r="K162" s="17"/>
      <c r="L162" s="17"/>
      <c r="M162" s="17"/>
    </row>
    <row r="163" spans="1:13" ht="13.5">
      <c r="A163" s="17"/>
      <c r="B163" s="18"/>
      <c r="C163" s="10">
        <v>77</v>
      </c>
      <c r="D163" s="12"/>
      <c r="E163" s="17"/>
      <c r="F163" s="17"/>
      <c r="G163" s="17"/>
      <c r="H163" s="17"/>
      <c r="I163" s="17"/>
      <c r="J163" s="17"/>
      <c r="K163" s="17"/>
      <c r="L163" s="17"/>
      <c r="M163" s="17"/>
    </row>
    <row r="164" spans="1:13" ht="13.5">
      <c r="A164" s="17"/>
      <c r="B164" s="18"/>
      <c r="C164" s="10">
        <v>73</v>
      </c>
      <c r="D164" s="12"/>
      <c r="E164" s="17"/>
      <c r="F164" s="17"/>
      <c r="G164" s="17"/>
      <c r="H164" s="17"/>
      <c r="I164" s="17"/>
      <c r="J164" s="17"/>
      <c r="K164" s="17"/>
      <c r="L164" s="17"/>
      <c r="M164" s="17"/>
    </row>
    <row r="165" spans="1:13" ht="13.5">
      <c r="A165" s="17"/>
      <c r="B165" s="18"/>
      <c r="C165" s="10">
        <v>90</v>
      </c>
      <c r="D165" s="12"/>
      <c r="E165" s="17"/>
      <c r="F165" s="17"/>
      <c r="G165" s="17"/>
      <c r="H165" s="17"/>
      <c r="I165" s="17"/>
      <c r="J165" s="17"/>
      <c r="K165" s="17"/>
      <c r="L165" s="17"/>
      <c r="M165" s="17"/>
    </row>
    <row r="166" spans="1:13" ht="13.5">
      <c r="A166" s="17"/>
      <c r="B166" s="18"/>
      <c r="C166" s="10">
        <v>68</v>
      </c>
      <c r="D166" s="12"/>
      <c r="E166" s="17"/>
      <c r="F166" s="17"/>
      <c r="G166" s="17"/>
      <c r="H166" s="17"/>
      <c r="I166" s="17"/>
      <c r="J166" s="17"/>
      <c r="K166" s="17"/>
      <c r="L166" s="17"/>
      <c r="M166" s="17"/>
    </row>
    <row r="167" spans="1:13" ht="13.5">
      <c r="A167" s="17"/>
      <c r="B167" s="18"/>
      <c r="C167" s="10">
        <v>13</v>
      </c>
      <c r="D167" s="12"/>
      <c r="E167" s="17"/>
      <c r="F167" s="17"/>
      <c r="G167" s="17"/>
      <c r="H167" s="17"/>
      <c r="I167" s="17"/>
      <c r="J167" s="17"/>
      <c r="K167" s="17"/>
      <c r="L167" s="17"/>
      <c r="M167" s="17"/>
    </row>
    <row r="168" spans="1:13" ht="13.5">
      <c r="A168" s="17"/>
      <c r="B168" s="18"/>
      <c r="C168" s="10">
        <v>14</v>
      </c>
      <c r="D168" s="12"/>
      <c r="E168" s="17"/>
      <c r="F168" s="17"/>
      <c r="G168" s="17"/>
      <c r="H168" s="17"/>
      <c r="I168" s="17"/>
      <c r="J168" s="17"/>
      <c r="K168" s="17"/>
      <c r="L168" s="17"/>
      <c r="M168" s="17"/>
    </row>
    <row r="169" spans="1:13" ht="13.5">
      <c r="A169" s="17"/>
      <c r="B169" s="18"/>
      <c r="C169" s="10">
        <v>89</v>
      </c>
      <c r="D169" s="12"/>
      <c r="E169" s="17"/>
      <c r="F169" s="17"/>
      <c r="G169" s="17"/>
      <c r="H169" s="17"/>
      <c r="I169" s="17"/>
      <c r="J169" s="17"/>
      <c r="K169" s="17"/>
      <c r="L169" s="17"/>
      <c r="M169" s="17"/>
    </row>
    <row r="170" spans="1:13" ht="13.5">
      <c r="A170" s="17"/>
      <c r="B170" s="18"/>
      <c r="C170" s="10">
        <v>14</v>
      </c>
      <c r="D170" s="12"/>
      <c r="E170" s="17"/>
      <c r="F170" s="17"/>
      <c r="G170" s="17"/>
      <c r="H170" s="17"/>
      <c r="I170" s="17"/>
      <c r="J170" s="17"/>
      <c r="K170" s="17"/>
      <c r="L170" s="17"/>
      <c r="M170" s="17"/>
    </row>
    <row r="171" spans="1:13" ht="13.5">
      <c r="A171" s="17"/>
      <c r="B171" s="18"/>
      <c r="C171" s="10">
        <v>65</v>
      </c>
      <c r="D171" s="12"/>
      <c r="E171" s="17"/>
      <c r="F171" s="17"/>
      <c r="G171" s="17"/>
      <c r="H171" s="17"/>
      <c r="I171" s="17"/>
      <c r="J171" s="17"/>
      <c r="K171" s="17"/>
      <c r="L171" s="17"/>
      <c r="M171" s="17"/>
    </row>
    <row r="172" spans="1:13" ht="13.5">
      <c r="A172" s="17"/>
      <c r="B172" s="18"/>
      <c r="C172" s="10">
        <v>23</v>
      </c>
      <c r="D172" s="12"/>
      <c r="E172" s="17"/>
      <c r="F172" s="17"/>
      <c r="G172" s="17"/>
      <c r="H172" s="17"/>
      <c r="I172" s="17"/>
      <c r="J172" s="17"/>
      <c r="K172" s="17"/>
      <c r="L172" s="17"/>
      <c r="M172" s="17"/>
    </row>
    <row r="173" spans="1:13" ht="13.5">
      <c r="A173" s="17"/>
      <c r="B173" s="18"/>
      <c r="C173" s="10">
        <v>14</v>
      </c>
      <c r="D173" s="12"/>
      <c r="E173" s="17"/>
      <c r="F173" s="17"/>
      <c r="G173" s="17"/>
      <c r="H173" s="17"/>
      <c r="I173" s="17"/>
      <c r="J173" s="17"/>
      <c r="K173" s="17"/>
      <c r="L173" s="17"/>
      <c r="M173" s="17"/>
    </row>
    <row r="174" spans="1:13" ht="13.5">
      <c r="A174" s="17"/>
      <c r="B174" s="18"/>
      <c r="C174" s="10">
        <v>63</v>
      </c>
      <c r="D174" s="12"/>
      <c r="E174" s="17"/>
      <c r="F174" s="17"/>
      <c r="G174" s="17"/>
      <c r="H174" s="17"/>
      <c r="I174" s="17"/>
      <c r="J174" s="17"/>
      <c r="K174" s="17"/>
      <c r="L174" s="17"/>
      <c r="M174" s="17"/>
    </row>
    <row r="175" spans="1:13" ht="13.5">
      <c r="A175" s="17"/>
      <c r="B175" s="18"/>
      <c r="C175" s="10">
        <v>88</v>
      </c>
      <c r="D175" s="12"/>
      <c r="E175" s="17"/>
      <c r="F175" s="17"/>
      <c r="G175" s="17"/>
      <c r="H175" s="17"/>
      <c r="I175" s="17"/>
      <c r="J175" s="17"/>
      <c r="K175" s="17"/>
      <c r="L175" s="17"/>
      <c r="M175" s="17"/>
    </row>
    <row r="176" spans="1:13" ht="13.5">
      <c r="A176" s="17"/>
      <c r="B176" s="18"/>
      <c r="C176" s="10">
        <v>82</v>
      </c>
      <c r="D176" s="12"/>
      <c r="E176" s="17"/>
      <c r="F176" s="17"/>
      <c r="G176" s="17"/>
      <c r="H176" s="17"/>
      <c r="I176" s="17"/>
      <c r="J176" s="17"/>
      <c r="K176" s="17"/>
      <c r="L176" s="17"/>
      <c r="M176" s="17"/>
    </row>
    <row r="177" spans="1:13" ht="13.5">
      <c r="A177" s="17"/>
      <c r="B177" s="18"/>
      <c r="C177" s="10">
        <v>62</v>
      </c>
      <c r="D177" s="12"/>
      <c r="E177" s="17"/>
      <c r="F177" s="17"/>
      <c r="G177" s="17"/>
      <c r="H177" s="17"/>
      <c r="I177" s="17"/>
      <c r="J177" s="17"/>
      <c r="K177" s="17"/>
      <c r="L177" s="17"/>
      <c r="M177" s="17"/>
    </row>
    <row r="178" spans="1:13" ht="13.5">
      <c r="A178" s="17"/>
      <c r="B178" s="18"/>
      <c r="C178" s="10">
        <v>26</v>
      </c>
      <c r="D178" s="12"/>
      <c r="E178" s="17"/>
      <c r="F178" s="17"/>
      <c r="G178" s="17"/>
      <c r="H178" s="17"/>
      <c r="I178" s="17"/>
      <c r="J178" s="17"/>
      <c r="K178" s="17"/>
      <c r="L178" s="17"/>
      <c r="M178" s="17"/>
    </row>
    <row r="179" spans="1:13" ht="13.5">
      <c r="A179" s="17"/>
      <c r="B179" s="18"/>
      <c r="C179" s="10">
        <v>100</v>
      </c>
      <c r="D179" s="12"/>
      <c r="E179" s="17"/>
      <c r="F179" s="17"/>
      <c r="G179" s="17"/>
      <c r="H179" s="17"/>
      <c r="I179" s="17"/>
      <c r="J179" s="17"/>
      <c r="K179" s="17"/>
      <c r="L179" s="17"/>
      <c r="M179" s="17"/>
    </row>
    <row r="180" spans="1:13" ht="13.5">
      <c r="A180" s="17"/>
      <c r="B180" s="18"/>
      <c r="C180" s="10">
        <v>30</v>
      </c>
      <c r="D180" s="12"/>
      <c r="E180" s="17"/>
      <c r="F180" s="17"/>
      <c r="G180" s="17"/>
      <c r="H180" s="17"/>
      <c r="I180" s="17"/>
      <c r="J180" s="17"/>
      <c r="K180" s="17"/>
      <c r="L180" s="17"/>
      <c r="M180" s="17"/>
    </row>
    <row r="181" spans="1:13" ht="13.5">
      <c r="A181" s="17"/>
      <c r="B181" s="18"/>
      <c r="C181" s="10">
        <v>84</v>
      </c>
      <c r="D181" s="12"/>
      <c r="E181" s="17"/>
      <c r="F181" s="17"/>
      <c r="G181" s="17"/>
      <c r="H181" s="17"/>
      <c r="I181" s="17"/>
      <c r="J181" s="17"/>
      <c r="K181" s="17"/>
      <c r="L181" s="17"/>
      <c r="M181" s="17"/>
    </row>
    <row r="182" spans="1:13" ht="13.5">
      <c r="A182" s="17"/>
      <c r="B182" s="18"/>
      <c r="C182" s="10">
        <v>24</v>
      </c>
      <c r="D182" s="12"/>
      <c r="E182" s="17"/>
      <c r="F182" s="17"/>
      <c r="G182" s="17"/>
      <c r="H182" s="17"/>
      <c r="I182" s="17"/>
      <c r="J182" s="17"/>
      <c r="K182" s="17"/>
      <c r="L182" s="17"/>
      <c r="M182" s="17"/>
    </row>
    <row r="183" spans="1:13" ht="13.5">
      <c r="A183" s="17"/>
      <c r="B183" s="18"/>
      <c r="C183" s="10">
        <v>25</v>
      </c>
      <c r="D183" s="12"/>
      <c r="E183" s="17"/>
      <c r="F183" s="17"/>
      <c r="G183" s="17"/>
      <c r="H183" s="17"/>
      <c r="I183" s="17"/>
      <c r="J183" s="17"/>
      <c r="K183" s="17"/>
      <c r="L183" s="17"/>
      <c r="M183" s="17"/>
    </row>
    <row r="184" spans="1:13" ht="13.5">
      <c r="A184" s="17"/>
      <c r="B184" s="18"/>
      <c r="C184" s="10">
        <v>57</v>
      </c>
      <c r="D184" s="12"/>
      <c r="E184" s="17"/>
      <c r="F184" s="17"/>
      <c r="G184" s="17"/>
      <c r="H184" s="17"/>
      <c r="I184" s="17"/>
      <c r="J184" s="17"/>
      <c r="K184" s="17"/>
      <c r="L184" s="17"/>
      <c r="M184" s="17"/>
    </row>
    <row r="185" spans="1:13" ht="13.5">
      <c r="A185" s="17"/>
      <c r="B185" s="18"/>
      <c r="C185" s="10">
        <v>40</v>
      </c>
      <c r="D185" s="12"/>
      <c r="E185" s="17"/>
      <c r="F185" s="17"/>
      <c r="G185" s="17"/>
      <c r="H185" s="17"/>
      <c r="I185" s="17"/>
      <c r="J185" s="17"/>
      <c r="K185" s="17"/>
      <c r="L185" s="17"/>
      <c r="M185" s="17"/>
    </row>
    <row r="186" spans="1:13" ht="13.5">
      <c r="A186" s="17"/>
      <c r="B186" s="18"/>
      <c r="C186" s="10">
        <v>52</v>
      </c>
      <c r="D186" s="12"/>
      <c r="E186" s="17"/>
      <c r="F186" s="17"/>
      <c r="G186" s="17"/>
      <c r="H186" s="17"/>
      <c r="I186" s="17"/>
      <c r="J186" s="17"/>
      <c r="K186" s="17"/>
      <c r="L186" s="17"/>
      <c r="M186" s="17"/>
    </row>
    <row r="187" spans="1:13" ht="13.5">
      <c r="A187" s="17"/>
      <c r="B187" s="18"/>
      <c r="C187" s="10">
        <v>45</v>
      </c>
      <c r="D187" s="12"/>
      <c r="E187" s="17"/>
      <c r="F187" s="17"/>
      <c r="G187" s="17"/>
      <c r="H187" s="17"/>
      <c r="I187" s="17"/>
      <c r="J187" s="17"/>
      <c r="K187" s="17"/>
      <c r="L187" s="17"/>
      <c r="M187" s="17"/>
    </row>
    <row r="188" spans="1:13" ht="13.5">
      <c r="A188" s="17"/>
      <c r="B188" s="18"/>
      <c r="C188" s="10">
        <v>59</v>
      </c>
      <c r="D188" s="12"/>
      <c r="E188" s="17"/>
      <c r="F188" s="17"/>
      <c r="G188" s="17"/>
      <c r="H188" s="17"/>
      <c r="I188" s="17"/>
      <c r="J188" s="17"/>
      <c r="K188" s="17"/>
      <c r="L188" s="17"/>
      <c r="M188" s="17"/>
    </row>
    <row r="189" spans="1:13" ht="13.5">
      <c r="A189" s="17"/>
      <c r="B189" s="18"/>
      <c r="C189" s="10">
        <v>13</v>
      </c>
      <c r="D189" s="12"/>
      <c r="E189" s="17"/>
      <c r="F189" s="17"/>
      <c r="G189" s="17"/>
      <c r="H189" s="17"/>
      <c r="I189" s="17"/>
      <c r="J189" s="17"/>
      <c r="K189" s="17"/>
      <c r="L189" s="17"/>
      <c r="M189" s="17"/>
    </row>
    <row r="190" spans="1:13" ht="13.5">
      <c r="A190" s="17"/>
      <c r="B190" s="18"/>
      <c r="C190" s="10">
        <v>98</v>
      </c>
      <c r="D190" s="12"/>
      <c r="E190" s="17"/>
      <c r="F190" s="17"/>
      <c r="G190" s="17"/>
      <c r="H190" s="17"/>
      <c r="I190" s="17"/>
      <c r="J190" s="17"/>
      <c r="K190" s="17"/>
      <c r="L190" s="17"/>
      <c r="M190" s="17"/>
    </row>
    <row r="191" spans="1:13" ht="13.5">
      <c r="A191" s="17"/>
      <c r="B191" s="18"/>
      <c r="C191" s="10">
        <v>86</v>
      </c>
      <c r="D191" s="12"/>
      <c r="E191" s="17"/>
      <c r="F191" s="17"/>
      <c r="G191" s="17"/>
      <c r="H191" s="17"/>
      <c r="I191" s="17"/>
      <c r="J191" s="17"/>
      <c r="K191" s="17"/>
      <c r="L191" s="17"/>
      <c r="M191" s="17"/>
    </row>
    <row r="192" spans="1:13" ht="13.5">
      <c r="A192" s="17"/>
      <c r="B192" s="18"/>
      <c r="C192" s="10">
        <v>36</v>
      </c>
      <c r="D192" s="12"/>
      <c r="E192" s="17"/>
      <c r="F192" s="17"/>
      <c r="G192" s="17"/>
      <c r="H192" s="17"/>
      <c r="I192" s="17"/>
      <c r="J192" s="17"/>
      <c r="K192" s="17"/>
      <c r="L192" s="17"/>
      <c r="M192" s="17"/>
    </row>
    <row r="193" spans="1:13" ht="13.5">
      <c r="A193" s="17"/>
      <c r="B193" s="18"/>
      <c r="C193" s="10">
        <v>33</v>
      </c>
      <c r="D193" s="12"/>
      <c r="E193" s="17"/>
      <c r="F193" s="17"/>
      <c r="G193" s="17"/>
      <c r="H193" s="17"/>
      <c r="I193" s="17"/>
      <c r="J193" s="17"/>
      <c r="K193" s="17"/>
      <c r="L193" s="17"/>
      <c r="M193" s="17"/>
    </row>
    <row r="194" spans="1:13" ht="13.5">
      <c r="A194" s="17"/>
      <c r="B194" s="18"/>
      <c r="C194" s="10">
        <v>93</v>
      </c>
      <c r="D194" s="12"/>
      <c r="E194" s="17"/>
      <c r="F194" s="17"/>
      <c r="G194" s="17"/>
      <c r="H194" s="17"/>
      <c r="I194" s="17"/>
      <c r="J194" s="17"/>
      <c r="K194" s="17"/>
      <c r="L194" s="17"/>
      <c r="M194" s="17"/>
    </row>
    <row r="195" spans="1:13" ht="13.5">
      <c r="A195" s="17"/>
      <c r="B195" s="18"/>
      <c r="C195" s="10">
        <v>73</v>
      </c>
      <c r="D195" s="12"/>
      <c r="E195" s="17"/>
      <c r="F195" s="17"/>
      <c r="G195" s="17"/>
      <c r="H195" s="17"/>
      <c r="I195" s="17"/>
      <c r="J195" s="17"/>
      <c r="K195" s="17"/>
      <c r="L195" s="17"/>
      <c r="M195" s="17"/>
    </row>
    <row r="196" spans="1:13" ht="13.5">
      <c r="A196" s="17"/>
      <c r="B196" s="18"/>
      <c r="C196" s="10">
        <v>59</v>
      </c>
      <c r="D196" s="12"/>
      <c r="E196" s="17"/>
      <c r="F196" s="17"/>
      <c r="G196" s="17"/>
      <c r="H196" s="17"/>
      <c r="I196" s="17"/>
      <c r="J196" s="17"/>
      <c r="K196" s="17"/>
      <c r="L196" s="17"/>
      <c r="M196" s="17"/>
    </row>
    <row r="197" spans="1:13" ht="13.5">
      <c r="A197" s="17"/>
      <c r="B197" s="18"/>
      <c r="C197" s="10">
        <v>28</v>
      </c>
      <c r="D197" s="12"/>
      <c r="E197" s="17"/>
      <c r="F197" s="17"/>
      <c r="G197" s="17"/>
      <c r="H197" s="17"/>
      <c r="I197" s="17"/>
      <c r="J197" s="17"/>
      <c r="K197" s="17"/>
      <c r="L197" s="17"/>
      <c r="M197" s="17"/>
    </row>
    <row r="198" spans="1:13" ht="13.5">
      <c r="A198" s="17"/>
      <c r="B198" s="18"/>
      <c r="C198" s="10">
        <v>39</v>
      </c>
      <c r="D198" s="12"/>
      <c r="E198" s="17"/>
      <c r="F198" s="17"/>
      <c r="G198" s="17"/>
      <c r="H198" s="17"/>
      <c r="I198" s="17"/>
      <c r="J198" s="17"/>
      <c r="K198" s="17"/>
      <c r="L198" s="17"/>
      <c r="M198" s="17"/>
    </row>
    <row r="199" spans="1:13" ht="13.5">
      <c r="A199" s="17"/>
      <c r="B199" s="18"/>
      <c r="C199" s="10">
        <v>90</v>
      </c>
      <c r="D199" s="12"/>
      <c r="E199" s="17"/>
      <c r="F199" s="17"/>
      <c r="G199" s="17"/>
      <c r="H199" s="17"/>
      <c r="I199" s="17"/>
      <c r="J199" s="17"/>
      <c r="K199" s="17"/>
      <c r="L199" s="17"/>
      <c r="M199" s="17"/>
    </row>
    <row r="200" spans="1:13" ht="13.5">
      <c r="A200" s="17"/>
      <c r="B200" s="18"/>
      <c r="C200" s="10">
        <v>31</v>
      </c>
      <c r="D200" s="12"/>
      <c r="E200" s="17"/>
      <c r="F200" s="17"/>
      <c r="G200" s="17"/>
      <c r="H200" s="17"/>
      <c r="I200" s="17"/>
      <c r="J200" s="17"/>
      <c r="K200" s="17"/>
      <c r="L200" s="17"/>
      <c r="M200" s="17"/>
    </row>
    <row r="201" spans="1:13" ht="13.5">
      <c r="A201" s="17"/>
      <c r="B201" s="18"/>
      <c r="C201" s="10">
        <v>82</v>
      </c>
      <c r="D201" s="12"/>
      <c r="E201" s="17"/>
      <c r="F201" s="17"/>
      <c r="G201" s="17"/>
      <c r="H201" s="17"/>
      <c r="I201" s="17"/>
      <c r="J201" s="17"/>
      <c r="K201" s="17"/>
      <c r="L201" s="17"/>
      <c r="M201" s="17"/>
    </row>
    <row r="202" spans="1:13" ht="13.5">
      <c r="A202" s="17"/>
      <c r="B202" s="18"/>
      <c r="C202" s="10">
        <v>53</v>
      </c>
      <c r="D202" s="12"/>
      <c r="E202" s="17"/>
      <c r="F202" s="17"/>
      <c r="G202" s="17"/>
      <c r="H202" s="17"/>
      <c r="I202" s="17"/>
      <c r="J202" s="17"/>
      <c r="K202" s="17"/>
      <c r="L202" s="17"/>
      <c r="M202" s="17"/>
    </row>
    <row r="203" spans="1:13" ht="13.5">
      <c r="A203" s="17"/>
      <c r="B203" s="18"/>
      <c r="C203" s="10">
        <v>72</v>
      </c>
      <c r="D203" s="12"/>
      <c r="E203" s="17"/>
      <c r="F203" s="17"/>
      <c r="G203" s="17"/>
      <c r="H203" s="17"/>
      <c r="I203" s="17"/>
      <c r="J203" s="17"/>
      <c r="K203" s="17"/>
      <c r="L203" s="17"/>
      <c r="M203" s="17"/>
    </row>
    <row r="204" spans="1:13" ht="13.5">
      <c r="A204" s="17"/>
      <c r="B204" s="18"/>
      <c r="C204" s="10">
        <v>25</v>
      </c>
      <c r="D204" s="12"/>
      <c r="E204" s="17"/>
      <c r="F204" s="17"/>
      <c r="G204" s="17"/>
      <c r="H204" s="17"/>
      <c r="I204" s="17"/>
      <c r="J204" s="17"/>
      <c r="K204" s="17"/>
      <c r="L204" s="17"/>
      <c r="M204" s="17"/>
    </row>
    <row r="205" spans="1:13" ht="13.5">
      <c r="A205" s="17"/>
      <c r="B205" s="18"/>
      <c r="C205" s="10">
        <v>93</v>
      </c>
      <c r="D205" s="12"/>
      <c r="E205" s="17"/>
      <c r="F205" s="17"/>
      <c r="G205" s="17"/>
      <c r="H205" s="17"/>
      <c r="I205" s="17"/>
      <c r="J205" s="17"/>
      <c r="K205" s="17"/>
      <c r="L205" s="17"/>
      <c r="M205" s="17"/>
    </row>
    <row r="206" spans="1:13" ht="13.5">
      <c r="A206" s="17"/>
      <c r="B206" s="18"/>
      <c r="C206" s="10">
        <v>44</v>
      </c>
      <c r="D206" s="12"/>
      <c r="E206" s="17"/>
      <c r="F206" s="17"/>
      <c r="G206" s="17"/>
      <c r="H206" s="17"/>
      <c r="I206" s="17"/>
      <c r="J206" s="17"/>
      <c r="K206" s="17"/>
      <c r="L206" s="17"/>
      <c r="M206" s="17"/>
    </row>
    <row r="207" spans="1:13" ht="13.5">
      <c r="A207" s="17"/>
      <c r="B207" s="18"/>
      <c r="C207" s="10">
        <v>92</v>
      </c>
      <c r="D207" s="12"/>
      <c r="E207" s="17"/>
      <c r="F207" s="17"/>
      <c r="G207" s="17"/>
      <c r="H207" s="17"/>
      <c r="I207" s="17"/>
      <c r="J207" s="17"/>
      <c r="K207" s="17"/>
      <c r="L207" s="17"/>
      <c r="M207" s="17"/>
    </row>
    <row r="208" spans="1:13" ht="13.5">
      <c r="A208" s="17"/>
      <c r="B208" s="18"/>
      <c r="C208" s="10">
        <v>77</v>
      </c>
      <c r="D208" s="12"/>
      <c r="E208" s="17"/>
      <c r="F208" s="17"/>
      <c r="G208" s="17"/>
      <c r="H208" s="17"/>
      <c r="I208" s="17"/>
      <c r="J208" s="17"/>
      <c r="K208" s="17"/>
      <c r="L208" s="17"/>
      <c r="M208" s="17"/>
    </row>
    <row r="209" spans="1:13" ht="13.5">
      <c r="A209" s="17"/>
      <c r="B209" s="18"/>
      <c r="C209" s="10">
        <v>41</v>
      </c>
      <c r="D209" s="12"/>
      <c r="E209" s="17"/>
      <c r="F209" s="17"/>
      <c r="G209" s="17"/>
      <c r="H209" s="17"/>
      <c r="I209" s="17"/>
      <c r="J209" s="17"/>
      <c r="K209" s="17"/>
      <c r="L209" s="17"/>
      <c r="M209" s="17"/>
    </row>
    <row r="210" spans="1:13" ht="13.5">
      <c r="A210" s="17"/>
      <c r="B210" s="18"/>
      <c r="C210" s="10">
        <v>15</v>
      </c>
      <c r="D210" s="12"/>
      <c r="E210" s="17"/>
      <c r="F210" s="17"/>
      <c r="G210" s="17"/>
      <c r="H210" s="17"/>
      <c r="I210" s="17"/>
      <c r="J210" s="17"/>
      <c r="K210" s="17"/>
      <c r="L210" s="17"/>
      <c r="M210" s="17"/>
    </row>
    <row r="211" spans="1:13" ht="13.5">
      <c r="A211" s="17"/>
      <c r="B211" s="18"/>
      <c r="C211" s="10">
        <v>32</v>
      </c>
      <c r="D211" s="12"/>
      <c r="E211" s="17"/>
      <c r="F211" s="17"/>
      <c r="G211" s="17"/>
      <c r="H211" s="17"/>
      <c r="I211" s="17"/>
      <c r="J211" s="17"/>
      <c r="K211" s="17"/>
      <c r="L211" s="17"/>
      <c r="M211" s="17"/>
    </row>
    <row r="212" spans="1:13" ht="13.5">
      <c r="A212" s="17"/>
      <c r="B212" s="18"/>
      <c r="C212" s="10">
        <v>66</v>
      </c>
      <c r="D212" s="12"/>
      <c r="E212" s="17"/>
      <c r="F212" s="17"/>
      <c r="G212" s="17"/>
      <c r="H212" s="17"/>
      <c r="I212" s="17"/>
      <c r="J212" s="17"/>
      <c r="K212" s="17"/>
      <c r="L212" s="17"/>
      <c r="M212" s="17"/>
    </row>
    <row r="213" spans="1:13" ht="13.5">
      <c r="A213" s="17"/>
      <c r="B213" s="18"/>
      <c r="C213" s="10">
        <v>20</v>
      </c>
      <c r="D213" s="12"/>
      <c r="E213" s="17"/>
      <c r="F213" s="17"/>
      <c r="G213" s="17"/>
      <c r="H213" s="17"/>
      <c r="I213" s="17"/>
      <c r="J213" s="17"/>
      <c r="K213" s="17"/>
      <c r="L213" s="17"/>
      <c r="M213" s="17"/>
    </row>
    <row r="214" spans="1:13" ht="13.5">
      <c r="A214" s="17"/>
      <c r="B214" s="18"/>
      <c r="C214" s="10">
        <v>44</v>
      </c>
      <c r="D214" s="12"/>
      <c r="E214" s="17"/>
      <c r="F214" s="17"/>
      <c r="G214" s="17"/>
      <c r="H214" s="17"/>
      <c r="I214" s="17"/>
      <c r="J214" s="17"/>
      <c r="K214" s="17"/>
      <c r="L214" s="17"/>
      <c r="M214" s="17"/>
    </row>
    <row r="215" spans="1:13" ht="13.5">
      <c r="A215" s="17"/>
      <c r="B215" s="18"/>
      <c r="C215" s="10">
        <v>64</v>
      </c>
      <c r="D215" s="12"/>
      <c r="E215" s="17"/>
      <c r="F215" s="17"/>
      <c r="G215" s="17"/>
      <c r="H215" s="17"/>
      <c r="I215" s="17"/>
      <c r="J215" s="17"/>
      <c r="K215" s="17"/>
      <c r="L215" s="17"/>
      <c r="M215" s="17"/>
    </row>
    <row r="216" spans="1:13" ht="13.5">
      <c r="A216" s="17"/>
      <c r="B216" s="18"/>
      <c r="C216" s="10">
        <v>23</v>
      </c>
      <c r="D216" s="12"/>
      <c r="E216" s="17"/>
      <c r="F216" s="17"/>
      <c r="G216" s="17"/>
      <c r="H216" s="17"/>
      <c r="I216" s="17"/>
      <c r="J216" s="17"/>
      <c r="K216" s="17"/>
      <c r="L216" s="17"/>
      <c r="M216" s="17"/>
    </row>
    <row r="217" spans="1:13" ht="13.5">
      <c r="A217" s="17"/>
      <c r="B217" s="18"/>
      <c r="C217" s="10">
        <v>70</v>
      </c>
      <c r="D217" s="12"/>
      <c r="E217" s="17"/>
      <c r="F217" s="17"/>
      <c r="G217" s="17"/>
      <c r="H217" s="17"/>
      <c r="I217" s="17"/>
      <c r="J217" s="17"/>
      <c r="K217" s="17"/>
      <c r="L217" s="17"/>
      <c r="M217" s="17"/>
    </row>
    <row r="218" spans="1:13" ht="13.5">
      <c r="A218" s="17"/>
      <c r="B218" s="18"/>
      <c r="C218" s="10">
        <v>54</v>
      </c>
      <c r="D218" s="12"/>
      <c r="E218" s="17"/>
      <c r="F218" s="17"/>
      <c r="G218" s="17"/>
      <c r="H218" s="17"/>
      <c r="I218" s="17"/>
      <c r="J218" s="17"/>
      <c r="K218" s="17"/>
      <c r="L218" s="17"/>
      <c r="M218" s="17"/>
    </row>
    <row r="219" spans="1:13" ht="13.5">
      <c r="A219" s="17"/>
      <c r="B219" s="18"/>
      <c r="C219" s="10">
        <v>28</v>
      </c>
      <c r="D219" s="12"/>
      <c r="E219" s="17"/>
      <c r="F219" s="17"/>
      <c r="G219" s="17"/>
      <c r="H219" s="17"/>
      <c r="I219" s="17"/>
      <c r="J219" s="17"/>
      <c r="K219" s="17"/>
      <c r="L219" s="17"/>
      <c r="M219" s="17"/>
    </row>
    <row r="220" spans="1:13" ht="13.5">
      <c r="A220" s="17"/>
      <c r="B220" s="18"/>
      <c r="C220" s="10">
        <v>30</v>
      </c>
      <c r="D220" s="12"/>
      <c r="E220" s="17"/>
      <c r="F220" s="17"/>
      <c r="G220" s="17"/>
      <c r="H220" s="17"/>
      <c r="I220" s="17"/>
      <c r="J220" s="17"/>
      <c r="K220" s="17"/>
      <c r="L220" s="17"/>
      <c r="M220" s="17"/>
    </row>
    <row r="221" spans="1:13" ht="13.5">
      <c r="A221" s="17"/>
      <c r="B221" s="18"/>
      <c r="C221" s="10">
        <v>29</v>
      </c>
      <c r="D221" s="12"/>
      <c r="E221" s="17"/>
      <c r="F221" s="17"/>
      <c r="G221" s="17"/>
      <c r="H221" s="17"/>
      <c r="I221" s="17"/>
      <c r="J221" s="17"/>
      <c r="K221" s="17"/>
      <c r="L221" s="17"/>
      <c r="M221" s="17"/>
    </row>
    <row r="222" spans="1:13" ht="13.5">
      <c r="A222" s="17"/>
      <c r="B222" s="18"/>
      <c r="C222" s="10">
        <v>75</v>
      </c>
      <c r="D222" s="12"/>
      <c r="E222" s="17"/>
      <c r="F222" s="17"/>
      <c r="G222" s="17"/>
      <c r="H222" s="17"/>
      <c r="I222" s="17"/>
      <c r="J222" s="17"/>
      <c r="K222" s="17"/>
      <c r="L222" s="17"/>
      <c r="M222" s="17"/>
    </row>
    <row r="223" spans="1:13" ht="13.5">
      <c r="A223" s="17"/>
      <c r="B223" s="18"/>
      <c r="C223" s="10">
        <v>42</v>
      </c>
      <c r="D223" s="12"/>
      <c r="E223" s="17"/>
      <c r="F223" s="17"/>
      <c r="G223" s="17"/>
      <c r="H223" s="17"/>
      <c r="I223" s="17"/>
      <c r="J223" s="17"/>
      <c r="K223" s="17"/>
      <c r="L223" s="17"/>
      <c r="M223" s="17"/>
    </row>
    <row r="224" spans="1:13" ht="13.5">
      <c r="A224" s="17"/>
      <c r="B224" s="18"/>
      <c r="C224" s="10">
        <v>83</v>
      </c>
      <c r="D224" s="12"/>
      <c r="E224" s="17"/>
      <c r="F224" s="17"/>
      <c r="G224" s="17"/>
      <c r="H224" s="17"/>
      <c r="I224" s="17"/>
      <c r="J224" s="17"/>
      <c r="K224" s="17"/>
      <c r="L224" s="17"/>
      <c r="M224" s="17"/>
    </row>
    <row r="225" spans="1:13" ht="13.5">
      <c r="A225" s="17"/>
      <c r="B225" s="18"/>
      <c r="C225" s="10">
        <v>79</v>
      </c>
      <c r="D225" s="12"/>
      <c r="E225" s="17"/>
      <c r="F225" s="17"/>
      <c r="G225" s="17"/>
      <c r="H225" s="17"/>
      <c r="I225" s="17"/>
      <c r="J225" s="17"/>
      <c r="K225" s="17"/>
      <c r="L225" s="17"/>
      <c r="M225" s="17"/>
    </row>
    <row r="226" spans="1:13" ht="13.5">
      <c r="A226" s="17"/>
      <c r="B226" s="18"/>
      <c r="C226" s="10">
        <v>51</v>
      </c>
      <c r="D226" s="12"/>
      <c r="E226" s="17"/>
      <c r="F226" s="17"/>
      <c r="G226" s="17"/>
      <c r="H226" s="17"/>
      <c r="I226" s="17"/>
      <c r="J226" s="17"/>
      <c r="K226" s="17"/>
      <c r="L226" s="17"/>
      <c r="M226" s="17"/>
    </row>
    <row r="227" spans="1:13" ht="13.5">
      <c r="A227" s="17"/>
      <c r="B227" s="18"/>
      <c r="C227" s="10">
        <v>81</v>
      </c>
      <c r="D227" s="12"/>
      <c r="E227" s="17"/>
      <c r="F227" s="17"/>
      <c r="G227" s="17"/>
      <c r="H227" s="17"/>
      <c r="I227" s="17"/>
      <c r="J227" s="17"/>
      <c r="K227" s="17"/>
      <c r="L227" s="17"/>
      <c r="M227" s="17"/>
    </row>
    <row r="228" spans="1:13" ht="13.5">
      <c r="A228" s="17"/>
      <c r="B228" s="18"/>
      <c r="C228" s="10">
        <v>46</v>
      </c>
      <c r="D228" s="12"/>
      <c r="E228" s="17"/>
      <c r="F228" s="17"/>
      <c r="G228" s="17"/>
      <c r="H228" s="17"/>
      <c r="I228" s="17"/>
      <c r="J228" s="17"/>
      <c r="K228" s="17"/>
      <c r="L228" s="17"/>
      <c r="M228" s="17"/>
    </row>
    <row r="229" spans="1:13" ht="13.5">
      <c r="A229" s="17"/>
      <c r="B229" s="18"/>
      <c r="C229" s="10">
        <v>65</v>
      </c>
      <c r="D229" s="12"/>
      <c r="E229" s="17"/>
      <c r="F229" s="17"/>
      <c r="G229" s="17"/>
      <c r="H229" s="17"/>
      <c r="I229" s="17"/>
      <c r="J229" s="17"/>
      <c r="K229" s="17"/>
      <c r="L229" s="17"/>
      <c r="M229" s="17"/>
    </row>
    <row r="230" spans="1:13" ht="13.5">
      <c r="A230" s="17"/>
      <c r="B230" s="18"/>
      <c r="C230" s="10">
        <v>93</v>
      </c>
      <c r="D230" s="12"/>
      <c r="E230" s="17"/>
      <c r="F230" s="17"/>
      <c r="G230" s="17"/>
      <c r="H230" s="17"/>
      <c r="I230" s="17"/>
      <c r="J230" s="17"/>
      <c r="K230" s="17"/>
      <c r="L230" s="17"/>
      <c r="M230" s="17"/>
    </row>
    <row r="231" spans="1:13" ht="13.5">
      <c r="A231" s="17"/>
      <c r="B231" s="18"/>
      <c r="C231" s="10">
        <v>27</v>
      </c>
      <c r="D231" s="12"/>
      <c r="E231" s="17"/>
      <c r="F231" s="17"/>
      <c r="G231" s="17"/>
      <c r="H231" s="17"/>
      <c r="I231" s="17"/>
      <c r="J231" s="17"/>
      <c r="K231" s="17"/>
      <c r="L231" s="17"/>
      <c r="M231" s="17"/>
    </row>
    <row r="232" spans="1:13" ht="13.5">
      <c r="A232" s="17"/>
      <c r="B232" s="18"/>
      <c r="C232" s="10">
        <v>75</v>
      </c>
      <c r="D232" s="12"/>
      <c r="E232" s="17"/>
      <c r="F232" s="17"/>
      <c r="G232" s="17"/>
      <c r="H232" s="17"/>
      <c r="I232" s="17"/>
      <c r="J232" s="17"/>
      <c r="K232" s="17"/>
      <c r="L232" s="17"/>
      <c r="M232" s="17"/>
    </row>
    <row r="233" spans="1:13" ht="13.5">
      <c r="A233" s="17"/>
      <c r="B233" s="18"/>
      <c r="C233" s="10">
        <v>37</v>
      </c>
      <c r="D233" s="12"/>
      <c r="E233" s="17"/>
      <c r="F233" s="17"/>
      <c r="G233" s="17"/>
      <c r="H233" s="17"/>
      <c r="I233" s="17"/>
      <c r="J233" s="17"/>
      <c r="K233" s="17"/>
      <c r="L233" s="17"/>
      <c r="M233" s="17"/>
    </row>
    <row r="234" spans="1:13" ht="13.5">
      <c r="A234" s="17"/>
      <c r="B234" s="18"/>
      <c r="C234" s="10">
        <v>78</v>
      </c>
      <c r="D234" s="12"/>
      <c r="E234" s="17"/>
      <c r="F234" s="17"/>
      <c r="G234" s="17"/>
      <c r="H234" s="17"/>
      <c r="I234" s="17"/>
      <c r="J234" s="17"/>
      <c r="K234" s="17"/>
      <c r="L234" s="17"/>
      <c r="M234" s="17"/>
    </row>
    <row r="235" spans="1:13" ht="13.5">
      <c r="A235" s="17"/>
      <c r="B235" s="18"/>
      <c r="C235" s="10">
        <v>61</v>
      </c>
      <c r="D235" s="12"/>
      <c r="E235" s="17"/>
      <c r="F235" s="17"/>
      <c r="G235" s="17"/>
      <c r="H235" s="17"/>
      <c r="I235" s="17"/>
      <c r="J235" s="17"/>
      <c r="K235" s="17"/>
      <c r="L235" s="17"/>
      <c r="M235" s="17"/>
    </row>
    <row r="236" spans="1:13" ht="13.5">
      <c r="A236" s="17"/>
      <c r="B236" s="18"/>
      <c r="C236" s="10">
        <v>54</v>
      </c>
      <c r="D236" s="12"/>
      <c r="E236" s="17"/>
      <c r="F236" s="17"/>
      <c r="G236" s="17"/>
      <c r="H236" s="17"/>
      <c r="I236" s="17"/>
      <c r="J236" s="17"/>
      <c r="K236" s="17"/>
      <c r="L236" s="17"/>
      <c r="M236" s="17"/>
    </row>
    <row r="237" spans="1:13" ht="13.5">
      <c r="A237" s="17"/>
      <c r="B237" s="18"/>
      <c r="C237" s="10">
        <v>52</v>
      </c>
      <c r="D237" s="12"/>
      <c r="E237" s="17"/>
      <c r="F237" s="17"/>
      <c r="G237" s="17"/>
      <c r="H237" s="17"/>
      <c r="I237" s="17"/>
      <c r="J237" s="17"/>
      <c r="K237" s="17"/>
      <c r="L237" s="17"/>
      <c r="M237" s="17"/>
    </row>
    <row r="238" spans="1:13" ht="13.5">
      <c r="A238" s="17"/>
      <c r="B238" s="18"/>
      <c r="C238" s="10">
        <v>61</v>
      </c>
      <c r="D238" s="12"/>
      <c r="E238" s="17"/>
      <c r="F238" s="17"/>
      <c r="G238" s="17"/>
      <c r="H238" s="17"/>
      <c r="I238" s="17"/>
      <c r="J238" s="17"/>
      <c r="K238" s="17"/>
      <c r="L238" s="17"/>
      <c r="M238" s="17"/>
    </row>
    <row r="239" spans="1:13" ht="13.5">
      <c r="A239" s="17"/>
      <c r="B239" s="18"/>
      <c r="C239" s="10">
        <v>93</v>
      </c>
      <c r="D239" s="12"/>
      <c r="E239" s="17"/>
      <c r="F239" s="17"/>
      <c r="G239" s="17"/>
      <c r="H239" s="17"/>
      <c r="I239" s="17"/>
      <c r="J239" s="17"/>
      <c r="K239" s="17"/>
      <c r="L239" s="17"/>
      <c r="M239" s="17"/>
    </row>
    <row r="240" spans="1:13" ht="13.5">
      <c r="A240" s="17"/>
      <c r="B240" s="18"/>
      <c r="C240" s="10">
        <v>23</v>
      </c>
      <c r="D240" s="12"/>
      <c r="E240" s="17"/>
      <c r="F240" s="17"/>
      <c r="G240" s="17"/>
      <c r="H240" s="17"/>
      <c r="I240" s="17"/>
      <c r="J240" s="17"/>
      <c r="K240" s="17"/>
      <c r="L240" s="17"/>
      <c r="M240" s="17"/>
    </row>
    <row r="241" spans="1:13" ht="13.5">
      <c r="A241" s="17"/>
      <c r="B241" s="18"/>
      <c r="C241" s="10">
        <v>14</v>
      </c>
      <c r="D241" s="12"/>
      <c r="E241" s="17"/>
      <c r="F241" s="17"/>
      <c r="G241" s="17"/>
      <c r="H241" s="17"/>
      <c r="I241" s="17"/>
      <c r="J241" s="17"/>
      <c r="K241" s="17"/>
      <c r="L241" s="17"/>
      <c r="M241" s="17"/>
    </row>
    <row r="242" spans="1:13" ht="13.5">
      <c r="A242" s="17"/>
      <c r="B242" s="18"/>
      <c r="C242" s="10">
        <v>34</v>
      </c>
      <c r="D242" s="12"/>
      <c r="E242" s="17"/>
      <c r="F242" s="17"/>
      <c r="G242" s="17"/>
      <c r="H242" s="17"/>
      <c r="I242" s="17"/>
      <c r="J242" s="17"/>
      <c r="K242" s="17"/>
      <c r="L242" s="17"/>
      <c r="M242" s="17"/>
    </row>
    <row r="243" spans="1:13" ht="13.5">
      <c r="A243" s="17"/>
      <c r="B243" s="18"/>
      <c r="C243" s="10">
        <v>86</v>
      </c>
      <c r="D243" s="12"/>
      <c r="E243" s="17"/>
      <c r="F243" s="17"/>
      <c r="G243" s="17"/>
      <c r="H243" s="17"/>
      <c r="I243" s="17"/>
      <c r="J243" s="17"/>
      <c r="K243" s="17"/>
      <c r="L243" s="17"/>
      <c r="M243" s="17"/>
    </row>
    <row r="244" spans="1:13" ht="13.5">
      <c r="A244" s="17"/>
      <c r="B244" s="18"/>
      <c r="C244" s="10">
        <v>56</v>
      </c>
      <c r="D244" s="12"/>
      <c r="E244" s="17"/>
      <c r="F244" s="17"/>
      <c r="G244" s="17"/>
      <c r="H244" s="17"/>
      <c r="I244" s="17"/>
      <c r="J244" s="17"/>
      <c r="K244" s="17"/>
      <c r="L244" s="17"/>
      <c r="M244" s="17"/>
    </row>
    <row r="245" spans="1:13" ht="13.5">
      <c r="A245" s="17"/>
      <c r="B245" s="18"/>
      <c r="C245" s="10">
        <v>50</v>
      </c>
      <c r="D245" s="12"/>
      <c r="E245" s="17"/>
      <c r="F245" s="17"/>
      <c r="G245" s="17"/>
      <c r="H245" s="17"/>
      <c r="I245" s="17"/>
      <c r="J245" s="17"/>
      <c r="K245" s="17"/>
      <c r="L245" s="17"/>
      <c r="M245" s="17"/>
    </row>
    <row r="246" spans="1:13" ht="13.5">
      <c r="A246" s="17"/>
      <c r="B246" s="18"/>
      <c r="C246" s="10">
        <v>71</v>
      </c>
      <c r="D246" s="12"/>
      <c r="E246" s="17"/>
      <c r="F246" s="17"/>
      <c r="G246" s="17"/>
      <c r="H246" s="17"/>
      <c r="I246" s="17"/>
      <c r="J246" s="17"/>
      <c r="K246" s="17"/>
      <c r="L246" s="17"/>
      <c r="M246" s="17"/>
    </row>
    <row r="247" spans="1:13" ht="13.5">
      <c r="A247" s="17"/>
      <c r="B247" s="18"/>
      <c r="C247" s="10">
        <v>85</v>
      </c>
      <c r="D247" s="12"/>
      <c r="E247" s="17"/>
      <c r="F247" s="17"/>
      <c r="G247" s="17"/>
      <c r="H247" s="17"/>
      <c r="I247" s="17"/>
      <c r="J247" s="17"/>
      <c r="K247" s="17"/>
      <c r="L247" s="17"/>
      <c r="M247" s="17"/>
    </row>
    <row r="248" spans="1:13" ht="13.5">
      <c r="A248" s="17"/>
      <c r="B248" s="18"/>
      <c r="C248" s="10">
        <v>94</v>
      </c>
      <c r="D248" s="12"/>
      <c r="E248" s="17"/>
      <c r="F248" s="17"/>
      <c r="G248" s="17"/>
      <c r="H248" s="17"/>
      <c r="I248" s="17"/>
      <c r="J248" s="17"/>
      <c r="K248" s="17"/>
      <c r="L248" s="17"/>
      <c r="M248" s="17"/>
    </row>
    <row r="249" spans="1:13" ht="13.5">
      <c r="A249" s="17"/>
      <c r="B249" s="18"/>
      <c r="C249" s="10">
        <v>25</v>
      </c>
      <c r="D249" s="12"/>
      <c r="E249" s="17"/>
      <c r="F249" s="17"/>
      <c r="G249" s="17"/>
      <c r="H249" s="17"/>
      <c r="I249" s="17"/>
      <c r="J249" s="17"/>
      <c r="K249" s="17"/>
      <c r="L249" s="17"/>
      <c r="M249" s="17"/>
    </row>
    <row r="250" spans="1:13" ht="13.5">
      <c r="A250" s="17"/>
      <c r="B250" s="18"/>
      <c r="C250" s="10">
        <v>35</v>
      </c>
      <c r="D250" s="12"/>
      <c r="E250" s="17"/>
      <c r="F250" s="17"/>
      <c r="G250" s="17"/>
      <c r="H250" s="17"/>
      <c r="I250" s="17"/>
      <c r="J250" s="17"/>
      <c r="K250" s="17"/>
      <c r="L250" s="17"/>
      <c r="M250" s="17"/>
    </row>
    <row r="251" spans="1:13" ht="13.5">
      <c r="A251" s="17"/>
      <c r="B251" s="18"/>
      <c r="C251" s="10">
        <v>87</v>
      </c>
      <c r="D251" s="12"/>
      <c r="E251" s="17"/>
      <c r="F251" s="17"/>
      <c r="G251" s="17"/>
      <c r="H251" s="17"/>
      <c r="I251" s="17"/>
      <c r="J251" s="17"/>
      <c r="K251" s="17"/>
      <c r="L251" s="17"/>
      <c r="M251" s="17"/>
    </row>
    <row r="252" spans="1:13" ht="13.5">
      <c r="A252" s="17"/>
      <c r="B252" s="18"/>
      <c r="C252" s="10">
        <v>28</v>
      </c>
      <c r="D252" s="12"/>
      <c r="E252" s="17"/>
      <c r="F252" s="17"/>
      <c r="G252" s="17"/>
      <c r="H252" s="17"/>
      <c r="I252" s="17"/>
      <c r="J252" s="17"/>
      <c r="K252" s="17"/>
      <c r="L252" s="17"/>
      <c r="M252" s="17"/>
    </row>
    <row r="253" spans="1:13" ht="13.5">
      <c r="A253" s="17"/>
      <c r="B253" s="18"/>
      <c r="C253" s="10">
        <v>24</v>
      </c>
      <c r="D253" s="12"/>
      <c r="E253" s="17"/>
      <c r="F253" s="17"/>
      <c r="G253" s="17"/>
      <c r="H253" s="17"/>
      <c r="I253" s="17"/>
      <c r="J253" s="17"/>
      <c r="K253" s="17"/>
      <c r="L253" s="17"/>
      <c r="M253" s="17"/>
    </row>
    <row r="254" spans="1:13" ht="13.5">
      <c r="A254" s="17"/>
      <c r="B254" s="18"/>
      <c r="C254" s="10">
        <v>69</v>
      </c>
      <c r="D254" s="12"/>
      <c r="E254" s="17"/>
      <c r="F254" s="17"/>
      <c r="G254" s="17"/>
      <c r="H254" s="17"/>
      <c r="I254" s="17"/>
      <c r="J254" s="17"/>
      <c r="K254" s="17"/>
      <c r="L254" s="17"/>
      <c r="M254" s="17"/>
    </row>
    <row r="255" spans="1:13" ht="13.5">
      <c r="A255" s="17"/>
      <c r="B255" s="18"/>
      <c r="C255" s="10">
        <v>36</v>
      </c>
      <c r="D255" s="12"/>
      <c r="E255" s="17"/>
      <c r="F255" s="17"/>
      <c r="G255" s="17"/>
      <c r="H255" s="17"/>
      <c r="I255" s="17"/>
      <c r="J255" s="17"/>
      <c r="K255" s="17"/>
      <c r="L255" s="17"/>
      <c r="M255" s="17"/>
    </row>
    <row r="256" spans="1:13" ht="13.5">
      <c r="A256" s="17"/>
      <c r="B256" s="18"/>
      <c r="C256" s="10">
        <v>75</v>
      </c>
      <c r="D256" s="12"/>
      <c r="E256" s="17"/>
      <c r="F256" s="17"/>
      <c r="G256" s="17"/>
      <c r="H256" s="17"/>
      <c r="I256" s="17"/>
      <c r="J256" s="17"/>
      <c r="K256" s="17"/>
      <c r="L256" s="17"/>
      <c r="M256" s="17"/>
    </row>
    <row r="257" spans="1:13" ht="13.5">
      <c r="A257" s="17"/>
      <c r="B257" s="18"/>
      <c r="C257" s="10">
        <v>70</v>
      </c>
      <c r="D257" s="12"/>
      <c r="E257" s="17"/>
      <c r="F257" s="17"/>
      <c r="G257" s="17"/>
      <c r="H257" s="17"/>
      <c r="I257" s="17"/>
      <c r="J257" s="17"/>
      <c r="K257" s="17"/>
      <c r="L257" s="17"/>
      <c r="M257" s="17"/>
    </row>
    <row r="258" spans="1:13" ht="13.5">
      <c r="A258" s="17"/>
      <c r="B258" s="18"/>
      <c r="C258" s="10">
        <v>71</v>
      </c>
      <c r="D258" s="12"/>
      <c r="E258" s="17"/>
      <c r="F258" s="17"/>
      <c r="G258" s="17"/>
      <c r="H258" s="17"/>
      <c r="I258" s="17"/>
      <c r="J258" s="17"/>
      <c r="K258" s="17"/>
      <c r="L258" s="17"/>
      <c r="M258" s="17"/>
    </row>
    <row r="259" spans="1:13" ht="13.5">
      <c r="A259" s="17"/>
      <c r="B259" s="18"/>
      <c r="C259" s="10">
        <v>38</v>
      </c>
      <c r="D259" s="12"/>
      <c r="E259" s="17"/>
      <c r="F259" s="17"/>
      <c r="G259" s="17"/>
      <c r="H259" s="17"/>
      <c r="I259" s="17"/>
      <c r="J259" s="17"/>
      <c r="K259" s="17"/>
      <c r="L259" s="17"/>
      <c r="M259" s="17"/>
    </row>
    <row r="260" spans="1:13" ht="13.5">
      <c r="A260" s="17"/>
      <c r="B260" s="18"/>
      <c r="C260" s="10">
        <v>48</v>
      </c>
      <c r="D260" s="12"/>
      <c r="E260" s="17"/>
      <c r="F260" s="17"/>
      <c r="G260" s="17"/>
      <c r="H260" s="17"/>
      <c r="I260" s="17"/>
      <c r="J260" s="17"/>
      <c r="K260" s="17"/>
      <c r="L260" s="17"/>
      <c r="M260" s="17"/>
    </row>
    <row r="261" spans="1:13" ht="13.5">
      <c r="A261" s="17"/>
      <c r="B261" s="18"/>
      <c r="C261" s="10">
        <v>80</v>
      </c>
      <c r="D261" s="12"/>
      <c r="E261" s="17"/>
      <c r="F261" s="17"/>
      <c r="G261" s="17"/>
      <c r="H261" s="17"/>
      <c r="I261" s="17"/>
      <c r="J261" s="17"/>
      <c r="K261" s="17"/>
      <c r="L261" s="17"/>
      <c r="M261" s="17"/>
    </row>
    <row r="262" spans="1:13" ht="13.5">
      <c r="A262" s="17"/>
      <c r="B262" s="18"/>
      <c r="C262" s="10">
        <v>37</v>
      </c>
      <c r="D262" s="12"/>
      <c r="E262" s="17"/>
      <c r="F262" s="17"/>
      <c r="G262" s="17"/>
      <c r="H262" s="17"/>
      <c r="I262" s="17"/>
      <c r="J262" s="17"/>
      <c r="K262" s="17"/>
      <c r="L262" s="17"/>
      <c r="M262" s="17"/>
    </row>
    <row r="263" spans="1:13" ht="13.5">
      <c r="A263" s="17"/>
      <c r="B263" s="18"/>
      <c r="C263" s="10">
        <v>54</v>
      </c>
      <c r="D263" s="12"/>
      <c r="E263" s="17"/>
      <c r="F263" s="17"/>
      <c r="G263" s="17"/>
      <c r="H263" s="17"/>
      <c r="I263" s="17"/>
      <c r="J263" s="17"/>
      <c r="K263" s="17"/>
      <c r="L263" s="17"/>
      <c r="M263" s="17"/>
    </row>
    <row r="264" spans="1:13" ht="13.5">
      <c r="A264" s="17"/>
      <c r="B264" s="18"/>
      <c r="C264" s="10">
        <v>92</v>
      </c>
      <c r="D264" s="12"/>
      <c r="E264" s="17"/>
      <c r="F264" s="17"/>
      <c r="G264" s="17"/>
      <c r="H264" s="17"/>
      <c r="I264" s="17"/>
      <c r="J264" s="17"/>
      <c r="K264" s="17"/>
      <c r="L264" s="17"/>
      <c r="M264" s="17"/>
    </row>
    <row r="265" spans="1:13" ht="13.5">
      <c r="A265" s="17"/>
      <c r="B265" s="18"/>
      <c r="C265" s="10">
        <v>57</v>
      </c>
      <c r="D265" s="12"/>
      <c r="E265" s="17"/>
      <c r="F265" s="17"/>
      <c r="G265" s="17"/>
      <c r="H265" s="17"/>
      <c r="I265" s="17"/>
      <c r="J265" s="17"/>
      <c r="K265" s="17"/>
      <c r="L265" s="17"/>
      <c r="M265" s="17"/>
    </row>
    <row r="266" spans="1:13" ht="13.5">
      <c r="A266" s="17"/>
      <c r="B266" s="18"/>
      <c r="C266" s="10">
        <v>88</v>
      </c>
      <c r="D266" s="12"/>
      <c r="E266" s="17"/>
      <c r="F266" s="17"/>
      <c r="G266" s="17"/>
      <c r="H266" s="17"/>
      <c r="I266" s="17"/>
      <c r="J266" s="17"/>
      <c r="K266" s="17"/>
      <c r="L266" s="17"/>
      <c r="M266" s="17"/>
    </row>
    <row r="267" spans="1:13" ht="13.5">
      <c r="A267" s="17"/>
      <c r="B267" s="18"/>
      <c r="C267" s="10">
        <v>100</v>
      </c>
      <c r="D267" s="12"/>
      <c r="E267" s="17"/>
      <c r="F267" s="17"/>
      <c r="G267" s="17"/>
      <c r="H267" s="17"/>
      <c r="I267" s="17"/>
      <c r="J267" s="17"/>
      <c r="K267" s="17"/>
      <c r="L267" s="17"/>
      <c r="M267" s="17"/>
    </row>
    <row r="268" spans="1:13" ht="13.5">
      <c r="A268" s="17"/>
      <c r="B268" s="18"/>
      <c r="C268" s="10">
        <v>54</v>
      </c>
      <c r="D268" s="12"/>
      <c r="E268" s="17"/>
      <c r="F268" s="17"/>
      <c r="G268" s="17"/>
      <c r="H268" s="17"/>
      <c r="I268" s="17"/>
      <c r="J268" s="17"/>
      <c r="K268" s="17"/>
      <c r="L268" s="17"/>
      <c r="M268" s="17"/>
    </row>
    <row r="269" spans="1:13" ht="13.5">
      <c r="A269" s="17"/>
      <c r="B269" s="18"/>
      <c r="C269" s="10">
        <v>27</v>
      </c>
      <c r="D269" s="12"/>
      <c r="E269" s="17"/>
      <c r="F269" s="17"/>
      <c r="G269" s="17"/>
      <c r="H269" s="17"/>
      <c r="I269" s="17"/>
      <c r="J269" s="17"/>
      <c r="K269" s="17"/>
      <c r="L269" s="17"/>
      <c r="M269" s="17"/>
    </row>
    <row r="270" spans="1:13" ht="13.5">
      <c r="A270" s="17"/>
      <c r="B270" s="18"/>
      <c r="C270" s="10">
        <v>65</v>
      </c>
      <c r="D270" s="12"/>
      <c r="E270" s="17"/>
      <c r="F270" s="17"/>
      <c r="G270" s="17"/>
      <c r="H270" s="17"/>
      <c r="I270" s="17"/>
      <c r="J270" s="17"/>
      <c r="K270" s="17"/>
      <c r="L270" s="17"/>
      <c r="M270" s="17"/>
    </row>
    <row r="271" spans="1:13" ht="13.5">
      <c r="A271" s="17"/>
      <c r="B271" s="18"/>
      <c r="C271" s="10">
        <v>89</v>
      </c>
      <c r="D271" s="12"/>
      <c r="E271" s="17"/>
      <c r="F271" s="17"/>
      <c r="G271" s="17"/>
      <c r="H271" s="17"/>
      <c r="I271" s="17"/>
      <c r="J271" s="17"/>
      <c r="K271" s="17"/>
      <c r="L271" s="17"/>
      <c r="M271" s="17"/>
    </row>
    <row r="272" spans="1:13" ht="13.5">
      <c r="A272" s="17"/>
      <c r="B272" s="18"/>
      <c r="C272" s="10">
        <v>42</v>
      </c>
      <c r="D272" s="12"/>
      <c r="E272" s="17"/>
      <c r="F272" s="17"/>
      <c r="G272" s="17"/>
      <c r="H272" s="17"/>
      <c r="I272" s="17"/>
      <c r="J272" s="17"/>
      <c r="K272" s="17"/>
      <c r="L272" s="17"/>
      <c r="M272" s="17"/>
    </row>
    <row r="273" spans="1:13" ht="13.5">
      <c r="A273" s="17"/>
      <c r="B273" s="18"/>
      <c r="C273" s="10">
        <v>61</v>
      </c>
      <c r="D273" s="12"/>
      <c r="E273" s="17"/>
      <c r="F273" s="17"/>
      <c r="G273" s="17"/>
      <c r="H273" s="17"/>
      <c r="I273" s="17"/>
      <c r="J273" s="17"/>
      <c r="K273" s="17"/>
      <c r="L273" s="17"/>
      <c r="M273" s="17"/>
    </row>
    <row r="274" spans="1:13" ht="13.5">
      <c r="A274" s="17"/>
      <c r="B274" s="18"/>
      <c r="C274" s="10">
        <v>55</v>
      </c>
      <c r="D274" s="12"/>
      <c r="E274" s="17"/>
      <c r="F274" s="17"/>
      <c r="G274" s="17"/>
      <c r="H274" s="17"/>
      <c r="I274" s="17"/>
      <c r="J274" s="17"/>
      <c r="K274" s="17"/>
      <c r="L274" s="17"/>
      <c r="M274" s="17"/>
    </row>
    <row r="275" spans="1:13" ht="13.5">
      <c r="A275" s="17"/>
      <c r="B275" s="18"/>
      <c r="C275" s="10">
        <v>45</v>
      </c>
      <c r="D275" s="12"/>
      <c r="E275" s="17"/>
      <c r="F275" s="17"/>
      <c r="G275" s="17"/>
      <c r="H275" s="17"/>
      <c r="I275" s="17"/>
      <c r="J275" s="17"/>
      <c r="K275" s="17"/>
      <c r="L275" s="17"/>
      <c r="M275" s="17"/>
    </row>
    <row r="276" spans="1:13" ht="13.5">
      <c r="A276" s="17"/>
      <c r="B276" s="18"/>
      <c r="C276" s="10">
        <v>42</v>
      </c>
      <c r="D276" s="12"/>
      <c r="E276" s="17"/>
      <c r="F276" s="17"/>
      <c r="G276" s="17"/>
      <c r="H276" s="17"/>
      <c r="I276" s="17"/>
      <c r="J276" s="17"/>
      <c r="K276" s="17"/>
      <c r="L276" s="17"/>
      <c r="M276" s="17"/>
    </row>
    <row r="277" spans="1:13" ht="13.5">
      <c r="A277" s="17"/>
      <c r="B277" s="18"/>
      <c r="C277" s="10">
        <v>49</v>
      </c>
      <c r="D277" s="12"/>
      <c r="E277" s="17"/>
      <c r="F277" s="17"/>
      <c r="G277" s="17"/>
      <c r="H277" s="17"/>
      <c r="I277" s="17"/>
      <c r="J277" s="17"/>
      <c r="K277" s="17"/>
      <c r="L277" s="17"/>
      <c r="M277" s="17"/>
    </row>
    <row r="278" spans="1:13" ht="13.5">
      <c r="A278" s="17"/>
      <c r="B278" s="18"/>
      <c r="C278" s="10">
        <v>76</v>
      </c>
      <c r="D278" s="12"/>
      <c r="E278" s="17"/>
      <c r="F278" s="17"/>
      <c r="G278" s="17"/>
      <c r="H278" s="17"/>
      <c r="I278" s="17"/>
      <c r="J278" s="17"/>
      <c r="K278" s="17"/>
      <c r="L278" s="17"/>
      <c r="M278" s="17"/>
    </row>
    <row r="279" spans="1:13" ht="13.5">
      <c r="A279" s="17"/>
      <c r="B279" s="18"/>
      <c r="C279" s="10">
        <v>57</v>
      </c>
      <c r="D279" s="12"/>
      <c r="E279" s="17"/>
      <c r="F279" s="17"/>
      <c r="G279" s="17"/>
      <c r="H279" s="17"/>
      <c r="I279" s="17"/>
      <c r="J279" s="17"/>
      <c r="K279" s="17"/>
      <c r="L279" s="17"/>
      <c r="M279" s="17"/>
    </row>
    <row r="280" spans="1:13" ht="13.5">
      <c r="A280" s="17"/>
      <c r="B280" s="18"/>
      <c r="C280" s="10">
        <v>41</v>
      </c>
      <c r="D280" s="12"/>
      <c r="E280" s="17"/>
      <c r="F280" s="17"/>
      <c r="G280" s="17"/>
      <c r="H280" s="17"/>
      <c r="I280" s="17"/>
      <c r="J280" s="17"/>
      <c r="K280" s="17"/>
      <c r="L280" s="17"/>
      <c r="M280" s="17"/>
    </row>
    <row r="281" spans="1:13" ht="13.5">
      <c r="A281" s="17"/>
      <c r="B281" s="18"/>
      <c r="C281" s="10">
        <v>68</v>
      </c>
      <c r="D281" s="12"/>
      <c r="E281" s="17"/>
      <c r="F281" s="17"/>
      <c r="G281" s="17"/>
      <c r="H281" s="17"/>
      <c r="I281" s="17"/>
      <c r="J281" s="17"/>
      <c r="K281" s="17"/>
      <c r="L281" s="17"/>
      <c r="M281" s="17"/>
    </row>
    <row r="282" spans="1:13" ht="13.5">
      <c r="A282" s="17"/>
      <c r="B282" s="18"/>
      <c r="C282" s="10">
        <v>91</v>
      </c>
      <c r="D282" s="12"/>
      <c r="E282" s="17"/>
      <c r="F282" s="17"/>
      <c r="G282" s="17"/>
      <c r="H282" s="17"/>
      <c r="I282" s="17"/>
      <c r="J282" s="17"/>
      <c r="K282" s="17"/>
      <c r="L282" s="17"/>
      <c r="M282" s="17"/>
    </row>
    <row r="283" spans="1:13" ht="13.5">
      <c r="A283" s="17"/>
      <c r="B283" s="18"/>
      <c r="C283" s="10">
        <v>29</v>
      </c>
      <c r="D283" s="12"/>
      <c r="E283" s="17"/>
      <c r="F283" s="17"/>
      <c r="G283" s="17"/>
      <c r="H283" s="17"/>
      <c r="I283" s="17"/>
      <c r="J283" s="17"/>
      <c r="K283" s="17"/>
      <c r="L283" s="17"/>
      <c r="M283" s="17"/>
    </row>
    <row r="284" spans="1:13" ht="13.5">
      <c r="A284" s="17"/>
      <c r="B284" s="18"/>
      <c r="C284" s="10">
        <v>42</v>
      </c>
      <c r="D284" s="12"/>
      <c r="E284" s="17"/>
      <c r="F284" s="17"/>
      <c r="G284" s="17"/>
      <c r="H284" s="17"/>
      <c r="I284" s="17"/>
      <c r="J284" s="17"/>
      <c r="K284" s="17"/>
      <c r="L284" s="17"/>
      <c r="M284" s="17"/>
    </row>
    <row r="285" spans="1:13" ht="13.5">
      <c r="A285" s="17"/>
      <c r="B285" s="18"/>
      <c r="C285" s="10">
        <v>15</v>
      </c>
      <c r="D285" s="12"/>
      <c r="E285" s="17"/>
      <c r="F285" s="17"/>
      <c r="G285" s="17"/>
      <c r="H285" s="17"/>
      <c r="I285" s="17"/>
      <c r="J285" s="17"/>
      <c r="K285" s="17"/>
      <c r="L285" s="17"/>
      <c r="M285" s="17"/>
    </row>
    <row r="286" spans="1:13" ht="13.5">
      <c r="A286" s="17"/>
      <c r="B286" s="18"/>
      <c r="C286" s="10">
        <v>89</v>
      </c>
      <c r="D286" s="12"/>
      <c r="E286" s="17"/>
      <c r="F286" s="17"/>
      <c r="G286" s="17"/>
      <c r="H286" s="17"/>
      <c r="I286" s="17"/>
      <c r="J286" s="17"/>
      <c r="K286" s="17"/>
      <c r="L286" s="17"/>
      <c r="M286" s="17"/>
    </row>
    <row r="287" spans="1:13" ht="13.5">
      <c r="A287" s="17"/>
      <c r="B287" s="18"/>
      <c r="C287" s="10">
        <v>36</v>
      </c>
      <c r="D287" s="12"/>
      <c r="E287" s="17"/>
      <c r="F287" s="17"/>
      <c r="G287" s="17"/>
      <c r="H287" s="17"/>
      <c r="I287" s="17"/>
      <c r="J287" s="17"/>
      <c r="K287" s="17"/>
      <c r="L287" s="17"/>
      <c r="M287" s="17"/>
    </row>
    <row r="288" spans="1:13" ht="13.5">
      <c r="A288" s="17"/>
      <c r="B288" s="18"/>
      <c r="C288" s="10">
        <v>23</v>
      </c>
      <c r="D288" s="12"/>
      <c r="E288" s="17"/>
      <c r="F288" s="17"/>
      <c r="G288" s="17"/>
      <c r="H288" s="17"/>
      <c r="I288" s="17"/>
      <c r="J288" s="17"/>
      <c r="K288" s="17"/>
      <c r="L288" s="17"/>
      <c r="M288" s="17"/>
    </row>
    <row r="289" spans="1:13" ht="13.5">
      <c r="A289" s="17"/>
      <c r="B289" s="18"/>
      <c r="C289" s="10">
        <v>93</v>
      </c>
      <c r="D289" s="12"/>
      <c r="E289" s="17"/>
      <c r="F289" s="17"/>
      <c r="G289" s="17"/>
      <c r="H289" s="17"/>
      <c r="I289" s="17"/>
      <c r="J289" s="17"/>
      <c r="K289" s="17"/>
      <c r="L289" s="17"/>
      <c r="M289" s="17"/>
    </row>
    <row r="290" spans="1:13" ht="13.5">
      <c r="A290" s="17"/>
      <c r="B290" s="18"/>
      <c r="C290" s="10">
        <v>35</v>
      </c>
      <c r="D290" s="12"/>
      <c r="E290" s="17"/>
      <c r="F290" s="17"/>
      <c r="G290" s="17"/>
      <c r="H290" s="17"/>
      <c r="I290" s="17"/>
      <c r="J290" s="17"/>
      <c r="K290" s="17"/>
      <c r="L290" s="17"/>
      <c r="M290" s="17"/>
    </row>
    <row r="291" spans="1:13" ht="13.5">
      <c r="A291" s="17"/>
      <c r="B291" s="18"/>
      <c r="C291" s="10">
        <v>31</v>
      </c>
      <c r="D291" s="12"/>
      <c r="E291" s="17"/>
      <c r="F291" s="17"/>
      <c r="G291" s="17"/>
      <c r="H291" s="17"/>
      <c r="I291" s="17"/>
      <c r="J291" s="17"/>
      <c r="K291" s="17"/>
      <c r="L291" s="17"/>
      <c r="M291" s="17"/>
    </row>
    <row r="292" spans="1:13" ht="13.5">
      <c r="A292" s="17"/>
      <c r="B292" s="18"/>
      <c r="C292" s="10">
        <v>81</v>
      </c>
      <c r="D292" s="12"/>
      <c r="E292" s="17"/>
      <c r="F292" s="17"/>
      <c r="G292" s="17"/>
      <c r="H292" s="17"/>
      <c r="I292" s="17"/>
      <c r="J292" s="17"/>
      <c r="K292" s="17"/>
      <c r="L292" s="17"/>
      <c r="M292" s="17"/>
    </row>
    <row r="293" spans="1:13" ht="13.5">
      <c r="A293" s="17"/>
      <c r="B293" s="18"/>
      <c r="C293" s="10">
        <v>14</v>
      </c>
      <c r="D293" s="12"/>
      <c r="E293" s="17"/>
      <c r="F293" s="17"/>
      <c r="G293" s="17"/>
      <c r="H293" s="17"/>
      <c r="I293" s="17"/>
      <c r="J293" s="17"/>
      <c r="K293" s="17"/>
      <c r="L293" s="17"/>
      <c r="M293" s="17"/>
    </row>
    <row r="294" spans="1:13" ht="13.5">
      <c r="A294" s="17"/>
      <c r="B294" s="18"/>
      <c r="C294" s="10">
        <v>97</v>
      </c>
      <c r="D294" s="12"/>
      <c r="E294" s="17"/>
      <c r="F294" s="17"/>
      <c r="G294" s="17"/>
      <c r="H294" s="17"/>
      <c r="I294" s="17"/>
      <c r="J294" s="17"/>
      <c r="K294" s="17"/>
      <c r="L294" s="17"/>
      <c r="M294" s="17"/>
    </row>
    <row r="295" spans="1:13" ht="13.5">
      <c r="A295" s="17"/>
      <c r="B295" s="18"/>
      <c r="C295" s="10">
        <v>53</v>
      </c>
      <c r="D295" s="12"/>
      <c r="E295" s="17"/>
      <c r="F295" s="17"/>
      <c r="G295" s="17"/>
      <c r="H295" s="17"/>
      <c r="I295" s="17"/>
      <c r="J295" s="17"/>
      <c r="K295" s="17"/>
      <c r="L295" s="17"/>
      <c r="M295" s="17"/>
    </row>
    <row r="296" spans="1:13" ht="13.5">
      <c r="A296" s="17"/>
      <c r="B296" s="18"/>
      <c r="C296" s="10">
        <v>56</v>
      </c>
      <c r="D296" s="12"/>
      <c r="E296" s="17"/>
      <c r="F296" s="17"/>
      <c r="G296" s="17"/>
      <c r="H296" s="17"/>
      <c r="I296" s="17"/>
      <c r="J296" s="17"/>
      <c r="K296" s="17"/>
      <c r="L296" s="17"/>
      <c r="M296" s="17"/>
    </row>
    <row r="297" spans="1:13" ht="13.5">
      <c r="A297" s="17"/>
      <c r="B297" s="18"/>
      <c r="C297" s="10">
        <v>21</v>
      </c>
      <c r="D297" s="12"/>
      <c r="E297" s="17"/>
      <c r="F297" s="17"/>
      <c r="G297" s="17"/>
      <c r="H297" s="17"/>
      <c r="I297" s="17"/>
      <c r="J297" s="17"/>
      <c r="K297" s="17"/>
      <c r="L297" s="17"/>
      <c r="M297" s="17"/>
    </row>
    <row r="298" spans="1:13" ht="13.5">
      <c r="A298" s="17"/>
      <c r="B298" s="18"/>
      <c r="C298" s="10">
        <v>60</v>
      </c>
      <c r="D298" s="12"/>
      <c r="E298" s="17"/>
      <c r="F298" s="17"/>
      <c r="G298" s="17"/>
      <c r="H298" s="17"/>
      <c r="I298" s="17"/>
      <c r="J298" s="17"/>
      <c r="K298" s="17"/>
      <c r="L298" s="17"/>
      <c r="M298" s="17"/>
    </row>
    <row r="299" spans="1:13" ht="13.5">
      <c r="A299" s="17"/>
      <c r="B299" s="18"/>
      <c r="C299" s="10">
        <v>42</v>
      </c>
      <c r="D299" s="12"/>
      <c r="E299" s="17"/>
      <c r="F299" s="17"/>
      <c r="G299" s="17"/>
      <c r="H299" s="17"/>
      <c r="I299" s="17"/>
      <c r="J299" s="17"/>
      <c r="K299" s="17"/>
      <c r="L299" s="17"/>
      <c r="M299" s="17"/>
    </row>
    <row r="300" spans="1:13" ht="13.5">
      <c r="A300" s="17"/>
      <c r="B300" s="18"/>
      <c r="C300" s="10">
        <v>13</v>
      </c>
      <c r="D300" s="12"/>
      <c r="E300" s="17"/>
      <c r="F300" s="17"/>
      <c r="G300" s="17"/>
      <c r="H300" s="17"/>
      <c r="I300" s="17"/>
      <c r="J300" s="17"/>
      <c r="K300" s="17"/>
      <c r="L300" s="17"/>
      <c r="M300" s="17"/>
    </row>
    <row r="301" spans="1:13" ht="13.5">
      <c r="A301" s="17"/>
      <c r="B301" s="18"/>
      <c r="C301" s="10">
        <v>49</v>
      </c>
      <c r="D301" s="12"/>
      <c r="E301" s="17"/>
      <c r="F301" s="17"/>
      <c r="G301" s="17"/>
      <c r="H301" s="17"/>
      <c r="I301" s="17"/>
      <c r="J301" s="17"/>
      <c r="K301" s="17"/>
      <c r="L301" s="17"/>
      <c r="M301" s="17"/>
    </row>
    <row r="302" spans="1:13" ht="13.5">
      <c r="A302" s="17"/>
      <c r="B302" s="18"/>
      <c r="C302" s="10">
        <v>40</v>
      </c>
      <c r="D302" s="12"/>
      <c r="E302" s="17"/>
      <c r="F302" s="17"/>
      <c r="G302" s="17"/>
      <c r="H302" s="17"/>
      <c r="I302" s="17"/>
      <c r="J302" s="17"/>
      <c r="K302" s="17"/>
      <c r="L302" s="17"/>
      <c r="M302" s="17"/>
    </row>
    <row r="303" spans="1:13" ht="13.5">
      <c r="A303" s="17"/>
      <c r="B303" s="18"/>
      <c r="C303" s="10">
        <v>18</v>
      </c>
      <c r="D303" s="12"/>
      <c r="E303" s="17"/>
      <c r="F303" s="17"/>
      <c r="G303" s="17"/>
      <c r="H303" s="17"/>
      <c r="I303" s="17"/>
      <c r="J303" s="17"/>
      <c r="K303" s="17"/>
      <c r="L303" s="17"/>
      <c r="M303" s="17"/>
    </row>
    <row r="304" spans="1:13" ht="13.5">
      <c r="A304" s="17"/>
      <c r="B304" s="18"/>
      <c r="C304" s="10">
        <v>85</v>
      </c>
      <c r="D304" s="12"/>
      <c r="E304" s="17"/>
      <c r="F304" s="17"/>
      <c r="G304" s="17"/>
      <c r="H304" s="17"/>
      <c r="I304" s="17"/>
      <c r="J304" s="17"/>
      <c r="K304" s="17"/>
      <c r="L304" s="17"/>
      <c r="M304" s="17"/>
    </row>
    <row r="305" spans="1:13" ht="13.5">
      <c r="A305" s="17"/>
      <c r="B305" s="18"/>
      <c r="C305" s="10">
        <v>26</v>
      </c>
      <c r="D305" s="12"/>
      <c r="E305" s="17"/>
      <c r="F305" s="17"/>
      <c r="G305" s="17"/>
      <c r="H305" s="17"/>
      <c r="I305" s="17"/>
      <c r="J305" s="17"/>
      <c r="K305" s="17"/>
      <c r="L305" s="17"/>
      <c r="M305" s="17"/>
    </row>
    <row r="306" spans="1:13" ht="13.5">
      <c r="A306" s="17"/>
      <c r="B306" s="18"/>
      <c r="C306" s="10">
        <v>35</v>
      </c>
      <c r="D306" s="12"/>
      <c r="E306" s="17"/>
      <c r="F306" s="17"/>
      <c r="G306" s="17"/>
      <c r="H306" s="17"/>
      <c r="I306" s="17"/>
      <c r="J306" s="17"/>
      <c r="K306" s="17"/>
      <c r="L306" s="17"/>
      <c r="M306" s="17"/>
    </row>
    <row r="307" spans="1:13" ht="13.5">
      <c r="A307" s="17"/>
      <c r="B307" s="18"/>
      <c r="C307" s="10">
        <v>87</v>
      </c>
      <c r="D307" s="12"/>
      <c r="E307" s="17"/>
      <c r="F307" s="17"/>
      <c r="G307" s="17"/>
      <c r="H307" s="17"/>
      <c r="I307" s="17"/>
      <c r="J307" s="17"/>
      <c r="K307" s="17"/>
      <c r="L307" s="17"/>
      <c r="M307" s="17"/>
    </row>
    <row r="308" spans="1:13" ht="13.5">
      <c r="A308" s="17"/>
      <c r="B308" s="18"/>
      <c r="C308" s="10">
        <v>47</v>
      </c>
      <c r="D308" s="12"/>
      <c r="E308" s="17"/>
      <c r="F308" s="17"/>
      <c r="G308" s="17"/>
      <c r="H308" s="17"/>
      <c r="I308" s="17"/>
      <c r="J308" s="17"/>
      <c r="K308" s="17"/>
      <c r="L308" s="17"/>
      <c r="M308" s="17"/>
    </row>
    <row r="309" spans="1:13" ht="13.5">
      <c r="A309" s="17"/>
      <c r="B309" s="18"/>
      <c r="C309" s="10">
        <v>47</v>
      </c>
      <c r="D309" s="12"/>
      <c r="E309" s="17"/>
      <c r="F309" s="17"/>
      <c r="G309" s="17"/>
      <c r="H309" s="17"/>
      <c r="I309" s="17"/>
      <c r="J309" s="17"/>
      <c r="K309" s="17"/>
      <c r="L309" s="17"/>
      <c r="M309" s="17"/>
    </row>
    <row r="310" spans="1:13" ht="13.5">
      <c r="A310" s="17"/>
      <c r="B310" s="18"/>
      <c r="C310" s="10">
        <v>12</v>
      </c>
      <c r="D310" s="12"/>
      <c r="E310" s="17"/>
      <c r="F310" s="17"/>
      <c r="G310" s="17"/>
      <c r="H310" s="17"/>
      <c r="I310" s="17"/>
      <c r="J310" s="17"/>
      <c r="K310" s="17"/>
      <c r="L310" s="17"/>
      <c r="M310" s="17"/>
    </row>
    <row r="311" spans="1:13" ht="13.5">
      <c r="A311" s="17"/>
      <c r="B311" s="18"/>
      <c r="C311" s="10">
        <v>61</v>
      </c>
      <c r="D311" s="12"/>
      <c r="E311" s="17"/>
      <c r="F311" s="17"/>
      <c r="G311" s="17"/>
      <c r="H311" s="17"/>
      <c r="I311" s="17"/>
      <c r="J311" s="17"/>
      <c r="K311" s="17"/>
      <c r="L311" s="17"/>
      <c r="M311" s="17"/>
    </row>
    <row r="312" spans="1:13" ht="13.5">
      <c r="A312" s="17"/>
      <c r="B312" s="18"/>
      <c r="C312" s="10">
        <v>55</v>
      </c>
      <c r="D312" s="12"/>
      <c r="E312" s="17"/>
      <c r="F312" s="17"/>
      <c r="G312" s="17"/>
      <c r="H312" s="17"/>
      <c r="I312" s="17"/>
      <c r="J312" s="17"/>
      <c r="K312" s="17"/>
      <c r="L312" s="17"/>
      <c r="M312" s="17"/>
    </row>
    <row r="313" spans="1:13" ht="13.5">
      <c r="A313" s="17"/>
      <c r="B313" s="18"/>
      <c r="C313" s="10">
        <v>81</v>
      </c>
      <c r="D313" s="12"/>
      <c r="E313" s="17"/>
      <c r="F313" s="17"/>
      <c r="G313" s="17"/>
      <c r="H313" s="17"/>
      <c r="I313" s="17"/>
      <c r="J313" s="17"/>
      <c r="K313" s="17"/>
      <c r="L313" s="17"/>
      <c r="M313" s="17"/>
    </row>
    <row r="314" spans="1:13" ht="13.5">
      <c r="A314" s="17"/>
      <c r="B314" s="18"/>
      <c r="C314" s="10">
        <v>97</v>
      </c>
      <c r="D314" s="12"/>
      <c r="E314" s="17"/>
      <c r="F314" s="17"/>
      <c r="G314" s="17"/>
      <c r="H314" s="17"/>
      <c r="I314" s="17"/>
      <c r="J314" s="17"/>
      <c r="K314" s="17"/>
      <c r="L314" s="17"/>
      <c r="M314" s="17"/>
    </row>
    <row r="315" spans="1:13" ht="13.5">
      <c r="A315" s="17"/>
      <c r="B315" s="18"/>
      <c r="C315" s="10">
        <v>58</v>
      </c>
      <c r="D315" s="12"/>
      <c r="E315" s="17"/>
      <c r="F315" s="17"/>
      <c r="G315" s="17"/>
      <c r="H315" s="17"/>
      <c r="I315" s="17"/>
      <c r="J315" s="17"/>
      <c r="K315" s="17"/>
      <c r="L315" s="17"/>
      <c r="M315" s="17"/>
    </row>
    <row r="316" spans="1:13" ht="13.5">
      <c r="A316" s="17"/>
      <c r="B316" s="18"/>
      <c r="C316" s="10">
        <v>64</v>
      </c>
      <c r="D316" s="12"/>
      <c r="E316" s="17"/>
      <c r="F316" s="17"/>
      <c r="G316" s="17"/>
      <c r="H316" s="17"/>
      <c r="I316" s="17"/>
      <c r="J316" s="17"/>
      <c r="K316" s="17"/>
      <c r="L316" s="17"/>
      <c r="M316" s="17"/>
    </row>
    <row r="317" spans="1:13" ht="13.5">
      <c r="A317" s="17"/>
      <c r="B317" s="18"/>
      <c r="C317" s="10">
        <v>57</v>
      </c>
      <c r="D317" s="12"/>
      <c r="E317" s="17"/>
      <c r="F317" s="17"/>
      <c r="G317" s="17"/>
      <c r="H317" s="17"/>
      <c r="I317" s="17"/>
      <c r="J317" s="17"/>
      <c r="K317" s="17"/>
      <c r="L317" s="17"/>
      <c r="M317" s="17"/>
    </row>
    <row r="318" spans="1:13" ht="13.5">
      <c r="A318" s="17"/>
      <c r="B318" s="18"/>
      <c r="C318" s="10">
        <v>64</v>
      </c>
      <c r="D318" s="12"/>
      <c r="E318" s="17"/>
      <c r="F318" s="17"/>
      <c r="G318" s="17"/>
      <c r="H318" s="17"/>
      <c r="I318" s="17"/>
      <c r="J318" s="17"/>
      <c r="K318" s="17"/>
      <c r="L318" s="17"/>
      <c r="M318" s="17"/>
    </row>
    <row r="319" spans="1:13" ht="13.5">
      <c r="A319" s="17"/>
      <c r="B319" s="18"/>
      <c r="C319" s="10">
        <v>26</v>
      </c>
      <c r="D319" s="12"/>
      <c r="E319" s="17"/>
      <c r="F319" s="17"/>
      <c r="G319" s="17"/>
      <c r="H319" s="17"/>
      <c r="I319" s="17"/>
      <c r="J319" s="17"/>
      <c r="K319" s="17"/>
      <c r="L319" s="17"/>
      <c r="M319" s="17"/>
    </row>
    <row r="320" spans="1:13" ht="13.5">
      <c r="A320" s="17"/>
      <c r="B320" s="18"/>
      <c r="C320" s="10">
        <v>56</v>
      </c>
      <c r="D320" s="12"/>
      <c r="E320" s="17"/>
      <c r="F320" s="17"/>
      <c r="G320" s="17"/>
      <c r="H320" s="17"/>
      <c r="I320" s="17"/>
      <c r="J320" s="17"/>
      <c r="K320" s="17"/>
      <c r="L320" s="17"/>
      <c r="M320" s="17"/>
    </row>
    <row r="321" spans="1:13" ht="13.5">
      <c r="A321" s="17"/>
      <c r="B321" s="18"/>
      <c r="C321" s="10">
        <v>82</v>
      </c>
      <c r="D321" s="12"/>
      <c r="E321" s="17"/>
      <c r="F321" s="17"/>
      <c r="G321" s="17"/>
      <c r="H321" s="17"/>
      <c r="I321" s="17"/>
      <c r="J321" s="17"/>
      <c r="K321" s="17"/>
      <c r="L321" s="17"/>
      <c r="M321" s="17"/>
    </row>
    <row r="322" spans="1:13" ht="13.5">
      <c r="A322" s="17"/>
      <c r="B322" s="18"/>
      <c r="C322" s="10">
        <v>32</v>
      </c>
      <c r="D322" s="12"/>
      <c r="E322" s="17"/>
      <c r="F322" s="17"/>
      <c r="G322" s="17"/>
      <c r="H322" s="17"/>
      <c r="I322" s="17"/>
      <c r="J322" s="17"/>
      <c r="K322" s="17"/>
      <c r="L322" s="17"/>
      <c r="M322" s="17"/>
    </row>
    <row r="323" spans="1:13" ht="13.5">
      <c r="A323" s="17"/>
      <c r="B323" s="18"/>
      <c r="C323" s="10">
        <v>53</v>
      </c>
      <c r="D323" s="12"/>
      <c r="E323" s="17"/>
      <c r="F323" s="17"/>
      <c r="G323" s="17"/>
      <c r="H323" s="17"/>
      <c r="I323" s="17"/>
      <c r="J323" s="17"/>
      <c r="K323" s="17"/>
      <c r="L323" s="17"/>
      <c r="M323" s="17"/>
    </row>
    <row r="324" spans="1:13" ht="13.5">
      <c r="A324" s="17"/>
      <c r="B324" s="18"/>
      <c r="C324" s="10">
        <v>84</v>
      </c>
      <c r="D324" s="12"/>
      <c r="E324" s="17"/>
      <c r="F324" s="17"/>
      <c r="G324" s="17"/>
      <c r="H324" s="17"/>
      <c r="I324" s="17"/>
      <c r="J324" s="17"/>
      <c r="K324" s="17"/>
      <c r="L324" s="17"/>
      <c r="M324" s="17"/>
    </row>
    <row r="325" spans="1:13" ht="13.5">
      <c r="A325" s="17"/>
      <c r="B325" s="18"/>
      <c r="C325" s="10">
        <v>87</v>
      </c>
      <c r="D325" s="12"/>
      <c r="E325" s="17"/>
      <c r="F325" s="17"/>
      <c r="G325" s="17"/>
      <c r="H325" s="17"/>
      <c r="I325" s="17"/>
      <c r="J325" s="17"/>
      <c r="K325" s="17"/>
      <c r="L325" s="17"/>
      <c r="M325" s="17"/>
    </row>
    <row r="326" spans="1:13" ht="13.5">
      <c r="A326" s="17"/>
      <c r="B326" s="18"/>
      <c r="C326" s="10">
        <v>81</v>
      </c>
      <c r="D326" s="12"/>
      <c r="E326" s="17"/>
      <c r="F326" s="17"/>
      <c r="G326" s="17"/>
      <c r="H326" s="17"/>
      <c r="I326" s="17"/>
      <c r="J326" s="17"/>
      <c r="K326" s="17"/>
      <c r="L326" s="17"/>
      <c r="M326" s="17"/>
    </row>
    <row r="327" spans="1:13" ht="13.5">
      <c r="A327" s="17"/>
      <c r="B327" s="18"/>
      <c r="C327" s="10">
        <v>90</v>
      </c>
      <c r="D327" s="12"/>
      <c r="E327" s="17"/>
      <c r="F327" s="17"/>
      <c r="G327" s="17"/>
      <c r="H327" s="17"/>
      <c r="I327" s="17"/>
      <c r="J327" s="17"/>
      <c r="K327" s="17"/>
      <c r="L327" s="17"/>
      <c r="M327" s="17"/>
    </row>
    <row r="328" spans="1:13" ht="13.5">
      <c r="A328" s="17"/>
      <c r="B328" s="18"/>
      <c r="C328" s="10">
        <v>23</v>
      </c>
      <c r="D328" s="12"/>
      <c r="E328" s="17"/>
      <c r="F328" s="17"/>
      <c r="G328" s="17"/>
      <c r="H328" s="17"/>
      <c r="I328" s="17"/>
      <c r="J328" s="17"/>
      <c r="K328" s="17"/>
      <c r="L328" s="17"/>
      <c r="M328" s="17"/>
    </row>
    <row r="329" spans="1:13" ht="13.5">
      <c r="A329" s="17"/>
      <c r="B329" s="18"/>
      <c r="C329" s="10">
        <v>48</v>
      </c>
      <c r="D329" s="12"/>
      <c r="E329" s="17"/>
      <c r="F329" s="17"/>
      <c r="G329" s="17"/>
      <c r="H329" s="17"/>
      <c r="I329" s="17"/>
      <c r="J329" s="17"/>
      <c r="K329" s="17"/>
      <c r="L329" s="17"/>
      <c r="M329" s="17"/>
    </row>
    <row r="330" spans="1:13" ht="13.5">
      <c r="A330" s="17"/>
      <c r="B330" s="18"/>
      <c r="C330" s="10">
        <v>27</v>
      </c>
      <c r="D330" s="12"/>
      <c r="E330" s="17"/>
      <c r="F330" s="17"/>
      <c r="G330" s="17"/>
      <c r="H330" s="17"/>
      <c r="I330" s="17"/>
      <c r="J330" s="17"/>
      <c r="K330" s="17"/>
      <c r="L330" s="17"/>
      <c r="M330" s="17"/>
    </row>
    <row r="331" spans="1:13" ht="13.5">
      <c r="A331" s="17"/>
      <c r="B331" s="18"/>
      <c r="C331" s="10">
        <v>31</v>
      </c>
      <c r="D331" s="12"/>
      <c r="E331" s="17"/>
      <c r="F331" s="17"/>
      <c r="G331" s="17"/>
      <c r="H331" s="17"/>
      <c r="I331" s="17"/>
      <c r="J331" s="17"/>
      <c r="K331" s="17"/>
      <c r="L331" s="17"/>
      <c r="M331" s="17"/>
    </row>
    <row r="332" spans="1:13" ht="13.5">
      <c r="A332" s="17"/>
      <c r="B332" s="18"/>
      <c r="C332" s="10">
        <v>63</v>
      </c>
      <c r="D332" s="12"/>
      <c r="E332" s="17"/>
      <c r="F332" s="17"/>
      <c r="G332" s="17"/>
      <c r="H332" s="17"/>
      <c r="I332" s="17"/>
      <c r="J332" s="17"/>
      <c r="K332" s="17"/>
      <c r="L332" s="17"/>
      <c r="M332" s="17"/>
    </row>
    <row r="333" spans="1:13" ht="13.5">
      <c r="A333" s="17"/>
      <c r="B333" s="18"/>
      <c r="C333" s="10">
        <v>46</v>
      </c>
      <c r="D333" s="12"/>
      <c r="E333" s="17"/>
      <c r="F333" s="17"/>
      <c r="G333" s="17"/>
      <c r="H333" s="17"/>
      <c r="I333" s="17"/>
      <c r="J333" s="17"/>
      <c r="K333" s="17"/>
      <c r="L333" s="17"/>
      <c r="M333" s="17"/>
    </row>
    <row r="334" spans="1:13" ht="13.5">
      <c r="A334" s="17"/>
      <c r="B334" s="18"/>
      <c r="C334" s="10">
        <v>100</v>
      </c>
      <c r="D334" s="12"/>
      <c r="E334" s="17"/>
      <c r="F334" s="17"/>
      <c r="G334" s="17"/>
      <c r="H334" s="17"/>
      <c r="I334" s="17"/>
      <c r="J334" s="17"/>
      <c r="K334" s="17"/>
      <c r="L334" s="17"/>
      <c r="M334" s="17"/>
    </row>
    <row r="335" spans="1:13" ht="13.5">
      <c r="A335" s="17"/>
      <c r="B335" s="18"/>
      <c r="C335" s="10">
        <v>33</v>
      </c>
      <c r="D335" s="12"/>
      <c r="E335" s="17"/>
      <c r="F335" s="17"/>
      <c r="G335" s="17"/>
      <c r="H335" s="17"/>
      <c r="I335" s="17"/>
      <c r="J335" s="17"/>
      <c r="K335" s="17"/>
      <c r="L335" s="17"/>
      <c r="M335" s="17"/>
    </row>
    <row r="336" spans="1:13" ht="13.5">
      <c r="A336" s="17"/>
      <c r="B336" s="18"/>
      <c r="C336" s="10">
        <v>22</v>
      </c>
      <c r="D336" s="12"/>
      <c r="E336" s="17"/>
      <c r="F336" s="17"/>
      <c r="G336" s="17"/>
      <c r="H336" s="17"/>
      <c r="I336" s="17"/>
      <c r="J336" s="17"/>
      <c r="K336" s="17"/>
      <c r="L336" s="17"/>
      <c r="M336" s="17"/>
    </row>
    <row r="337" spans="1:13" ht="13.5">
      <c r="A337" s="17"/>
      <c r="B337" s="18"/>
      <c r="C337" s="10">
        <v>31</v>
      </c>
      <c r="D337" s="12"/>
      <c r="E337" s="17"/>
      <c r="F337" s="17"/>
      <c r="G337" s="17"/>
      <c r="H337" s="17"/>
      <c r="I337" s="17"/>
      <c r="J337" s="17"/>
      <c r="K337" s="17"/>
      <c r="L337" s="17"/>
      <c r="M337" s="17"/>
    </row>
    <row r="338" spans="1:13" ht="13.5">
      <c r="A338" s="17"/>
      <c r="B338" s="18"/>
      <c r="C338" s="10">
        <v>40</v>
      </c>
      <c r="D338" s="12"/>
      <c r="E338" s="17"/>
      <c r="F338" s="17"/>
      <c r="G338" s="17"/>
      <c r="H338" s="17"/>
      <c r="I338" s="17"/>
      <c r="J338" s="17"/>
      <c r="K338" s="17"/>
      <c r="L338" s="17"/>
      <c r="M338" s="17"/>
    </row>
    <row r="339" spans="1:13" ht="13.5">
      <c r="A339" s="17"/>
      <c r="B339" s="18"/>
      <c r="C339" s="10">
        <v>61</v>
      </c>
      <c r="D339" s="12"/>
      <c r="E339" s="17"/>
      <c r="F339" s="17"/>
      <c r="G339" s="17"/>
      <c r="H339" s="17"/>
      <c r="I339" s="17"/>
      <c r="J339" s="17"/>
      <c r="K339" s="17"/>
      <c r="L339" s="17"/>
      <c r="M339" s="17"/>
    </row>
    <row r="340" spans="1:13" ht="13.5">
      <c r="A340" s="17"/>
      <c r="B340" s="18"/>
      <c r="C340" s="10">
        <v>36</v>
      </c>
      <c r="D340" s="12"/>
      <c r="E340" s="17"/>
      <c r="F340" s="17"/>
      <c r="G340" s="17"/>
      <c r="H340" s="17"/>
      <c r="I340" s="17"/>
      <c r="J340" s="17"/>
      <c r="K340" s="17"/>
      <c r="L340" s="17"/>
      <c r="M340" s="17"/>
    </row>
    <row r="341" spans="1:13" ht="13.5">
      <c r="A341" s="17"/>
      <c r="B341" s="18"/>
      <c r="C341" s="10">
        <v>11</v>
      </c>
      <c r="D341" s="12"/>
      <c r="E341" s="17"/>
      <c r="F341" s="17"/>
      <c r="G341" s="17"/>
      <c r="H341" s="17"/>
      <c r="I341" s="17"/>
      <c r="J341" s="17"/>
      <c r="K341" s="17"/>
      <c r="L341" s="17"/>
      <c r="M341" s="17"/>
    </row>
    <row r="342" spans="1:13" ht="13.5">
      <c r="A342" s="17"/>
      <c r="B342" s="18"/>
      <c r="C342" s="10">
        <v>39</v>
      </c>
      <c r="D342" s="12"/>
      <c r="E342" s="17"/>
      <c r="F342" s="17"/>
      <c r="G342" s="17"/>
      <c r="H342" s="17"/>
      <c r="I342" s="17"/>
      <c r="J342" s="17"/>
      <c r="K342" s="17"/>
      <c r="L342" s="17"/>
      <c r="M342" s="17"/>
    </row>
    <row r="343" spans="1:13" ht="13.5">
      <c r="A343" s="17"/>
      <c r="B343" s="18"/>
      <c r="C343" s="10">
        <v>70</v>
      </c>
      <c r="D343" s="12"/>
      <c r="E343" s="17"/>
      <c r="F343" s="17"/>
      <c r="G343" s="17"/>
      <c r="H343" s="17"/>
      <c r="I343" s="17"/>
      <c r="J343" s="17"/>
      <c r="K343" s="17"/>
      <c r="L343" s="17"/>
      <c r="M343" s="17"/>
    </row>
    <row r="344" spans="1:13" ht="13.5">
      <c r="A344" s="17"/>
      <c r="B344" s="18"/>
      <c r="C344" s="10">
        <v>33</v>
      </c>
      <c r="D344" s="12"/>
      <c r="E344" s="17"/>
      <c r="F344" s="17"/>
      <c r="G344" s="17"/>
      <c r="H344" s="17"/>
      <c r="I344" s="17"/>
      <c r="J344" s="17"/>
      <c r="K344" s="17"/>
      <c r="L344" s="17"/>
      <c r="M344" s="17"/>
    </row>
    <row r="345" spans="1:13" ht="13.5">
      <c r="A345" s="17"/>
      <c r="B345" s="18"/>
      <c r="C345" s="10">
        <v>10</v>
      </c>
      <c r="D345" s="12"/>
      <c r="E345" s="17"/>
      <c r="F345" s="17"/>
      <c r="G345" s="17"/>
      <c r="H345" s="17"/>
      <c r="I345" s="17"/>
      <c r="J345" s="17"/>
      <c r="K345" s="17"/>
      <c r="L345" s="17"/>
      <c r="M345" s="17"/>
    </row>
    <row r="346" spans="1:13" ht="13.5">
      <c r="A346" s="17"/>
      <c r="B346" s="18"/>
      <c r="C346" s="10">
        <v>51</v>
      </c>
      <c r="D346" s="12"/>
      <c r="E346" s="17"/>
      <c r="F346" s="17"/>
      <c r="G346" s="17"/>
      <c r="H346" s="17"/>
      <c r="I346" s="17"/>
      <c r="J346" s="17"/>
      <c r="K346" s="17"/>
      <c r="L346" s="17"/>
      <c r="M346" s="17"/>
    </row>
    <row r="347" spans="1:13" ht="13.5">
      <c r="A347" s="17"/>
      <c r="B347" s="18"/>
      <c r="C347" s="10">
        <v>65</v>
      </c>
      <c r="D347" s="12"/>
      <c r="E347" s="17"/>
      <c r="F347" s="17"/>
      <c r="G347" s="17"/>
      <c r="H347" s="17"/>
      <c r="I347" s="17"/>
      <c r="J347" s="17"/>
      <c r="K347" s="17"/>
      <c r="L347" s="17"/>
      <c r="M347" s="17"/>
    </row>
    <row r="348" spans="1:13" ht="13.5">
      <c r="A348" s="17"/>
      <c r="B348" s="18"/>
      <c r="C348" s="10">
        <v>15</v>
      </c>
      <c r="D348" s="12"/>
      <c r="E348" s="17"/>
      <c r="F348" s="17"/>
      <c r="G348" s="17"/>
      <c r="H348" s="17"/>
      <c r="I348" s="17"/>
      <c r="J348" s="17"/>
      <c r="K348" s="17"/>
      <c r="L348" s="17"/>
      <c r="M348" s="17"/>
    </row>
    <row r="349" spans="1:13" ht="13.5">
      <c r="A349" s="17"/>
      <c r="B349" s="18"/>
      <c r="C349" s="10">
        <v>57</v>
      </c>
      <c r="D349" s="12"/>
      <c r="E349" s="17"/>
      <c r="F349" s="17"/>
      <c r="G349" s="17"/>
      <c r="H349" s="17"/>
      <c r="I349" s="17"/>
      <c r="J349" s="17"/>
      <c r="K349" s="17"/>
      <c r="L349" s="17"/>
      <c r="M349" s="17"/>
    </row>
    <row r="350" spans="1:13" ht="13.5">
      <c r="A350" s="17"/>
      <c r="B350" s="18"/>
      <c r="C350" s="10">
        <v>46</v>
      </c>
      <c r="D350" s="12"/>
      <c r="E350" s="17"/>
      <c r="F350" s="17"/>
      <c r="G350" s="17"/>
      <c r="H350" s="17"/>
      <c r="I350" s="17"/>
      <c r="J350" s="17"/>
      <c r="K350" s="17"/>
      <c r="L350" s="17"/>
      <c r="M350" s="17"/>
    </row>
    <row r="351" spans="1:13" ht="13.5">
      <c r="A351" s="17"/>
      <c r="B351" s="18"/>
      <c r="C351" s="10">
        <v>23</v>
      </c>
      <c r="D351" s="12"/>
      <c r="E351" s="17"/>
      <c r="F351" s="17"/>
      <c r="G351" s="17"/>
      <c r="H351" s="17"/>
      <c r="I351" s="17"/>
      <c r="J351" s="17"/>
      <c r="K351" s="17"/>
      <c r="L351" s="17"/>
      <c r="M351" s="17"/>
    </row>
    <row r="352" spans="1:13" ht="13.5">
      <c r="A352" s="17"/>
      <c r="B352" s="18"/>
      <c r="C352" s="10">
        <v>80</v>
      </c>
      <c r="D352" s="12"/>
      <c r="E352" s="17"/>
      <c r="F352" s="17"/>
      <c r="G352" s="17"/>
      <c r="H352" s="17"/>
      <c r="I352" s="17"/>
      <c r="J352" s="17"/>
      <c r="K352" s="17"/>
      <c r="L352" s="17"/>
      <c r="M352" s="17"/>
    </row>
    <row r="353" spans="1:13" ht="13.5">
      <c r="A353" s="17"/>
      <c r="B353" s="18"/>
      <c r="C353" s="10">
        <v>23</v>
      </c>
      <c r="D353" s="12"/>
      <c r="E353" s="17"/>
      <c r="F353" s="17"/>
      <c r="G353" s="17"/>
      <c r="H353" s="17"/>
      <c r="I353" s="17"/>
      <c r="J353" s="17"/>
      <c r="K353" s="17"/>
      <c r="L353" s="17"/>
      <c r="M353" s="17"/>
    </row>
    <row r="354" spans="1:13" ht="13.5">
      <c r="A354" s="17"/>
      <c r="B354" s="18"/>
      <c r="C354" s="10">
        <v>69</v>
      </c>
      <c r="D354" s="12"/>
      <c r="E354" s="17"/>
      <c r="F354" s="17"/>
      <c r="G354" s="17"/>
      <c r="H354" s="17"/>
      <c r="I354" s="17"/>
      <c r="J354" s="17"/>
      <c r="K354" s="17"/>
      <c r="L354" s="17"/>
      <c r="M354" s="17"/>
    </row>
    <row r="355" spans="1:13" ht="13.5">
      <c r="A355" s="17"/>
      <c r="B355" s="18"/>
      <c r="C355" s="10">
        <v>28</v>
      </c>
      <c r="D355" s="12"/>
      <c r="E355" s="17"/>
      <c r="F355" s="17"/>
      <c r="G355" s="17"/>
      <c r="H355" s="17"/>
      <c r="I355" s="17"/>
      <c r="J355" s="17"/>
      <c r="K355" s="17"/>
      <c r="L355" s="17"/>
      <c r="M355" s="17"/>
    </row>
    <row r="356" spans="1:13" ht="13.5">
      <c r="A356" s="17"/>
      <c r="B356" s="18"/>
      <c r="C356" s="10">
        <v>33</v>
      </c>
      <c r="D356" s="12"/>
      <c r="E356" s="17"/>
      <c r="F356" s="17"/>
      <c r="G356" s="17"/>
      <c r="H356" s="17"/>
      <c r="I356" s="17"/>
      <c r="J356" s="17"/>
      <c r="K356" s="17"/>
      <c r="L356" s="17"/>
      <c r="M356" s="17"/>
    </row>
    <row r="357" spans="1:13" ht="13.5">
      <c r="A357" s="17"/>
      <c r="B357" s="18"/>
      <c r="C357" s="10">
        <v>81</v>
      </c>
      <c r="D357" s="12"/>
      <c r="E357" s="17"/>
      <c r="F357" s="17"/>
      <c r="G357" s="17"/>
      <c r="H357" s="17"/>
      <c r="I357" s="17"/>
      <c r="J357" s="17"/>
      <c r="K357" s="17"/>
      <c r="L357" s="17"/>
      <c r="M357" s="17"/>
    </row>
    <row r="358" spans="1:13" ht="13.5">
      <c r="A358" s="17"/>
      <c r="B358" s="18"/>
      <c r="C358" s="10">
        <v>95</v>
      </c>
      <c r="D358" s="12"/>
      <c r="E358" s="17"/>
      <c r="F358" s="17"/>
      <c r="G358" s="17"/>
      <c r="H358" s="17"/>
      <c r="I358" s="17"/>
      <c r="J358" s="17"/>
      <c r="K358" s="17"/>
      <c r="L358" s="17"/>
      <c r="M358" s="17"/>
    </row>
    <row r="359" spans="1:13" ht="13.5">
      <c r="A359" s="17"/>
      <c r="B359" s="18"/>
      <c r="C359" s="10">
        <v>18</v>
      </c>
      <c r="D359" s="12"/>
      <c r="E359" s="17"/>
      <c r="F359" s="17"/>
      <c r="G359" s="17"/>
      <c r="H359" s="17"/>
      <c r="I359" s="17"/>
      <c r="J359" s="17"/>
      <c r="K359" s="17"/>
      <c r="L359" s="17"/>
      <c r="M359" s="17"/>
    </row>
    <row r="360" spans="1:13" ht="13.5">
      <c r="A360" s="17"/>
      <c r="B360" s="18"/>
      <c r="C360" s="10">
        <v>41</v>
      </c>
      <c r="D360" s="12"/>
      <c r="E360" s="17"/>
      <c r="F360" s="17"/>
      <c r="G360" s="17"/>
      <c r="H360" s="17"/>
      <c r="I360" s="17"/>
      <c r="J360" s="17"/>
      <c r="K360" s="17"/>
      <c r="L360" s="17"/>
      <c r="M360" s="17"/>
    </row>
    <row r="361" spans="1:13" ht="13.5">
      <c r="A361" s="17"/>
      <c r="B361" s="18"/>
      <c r="C361" s="10">
        <v>98</v>
      </c>
      <c r="D361" s="12"/>
      <c r="E361" s="17"/>
      <c r="F361" s="17"/>
      <c r="G361" s="17"/>
      <c r="H361" s="17"/>
      <c r="I361" s="17"/>
      <c r="J361" s="17"/>
      <c r="K361" s="17"/>
      <c r="L361" s="17"/>
      <c r="M361" s="17"/>
    </row>
    <row r="362" spans="1:13" ht="13.5">
      <c r="A362" s="17"/>
      <c r="B362" s="18"/>
      <c r="C362" s="10">
        <v>12</v>
      </c>
      <c r="D362" s="12"/>
      <c r="E362" s="17"/>
      <c r="F362" s="17"/>
      <c r="G362" s="17"/>
      <c r="H362" s="17"/>
      <c r="I362" s="17"/>
      <c r="J362" s="17"/>
      <c r="K362" s="17"/>
      <c r="L362" s="17"/>
      <c r="M362" s="17"/>
    </row>
    <row r="363" spans="1:13" ht="13.5">
      <c r="A363" s="17"/>
      <c r="B363" s="18"/>
      <c r="C363" s="10">
        <v>30</v>
      </c>
      <c r="D363" s="12"/>
      <c r="E363" s="17"/>
      <c r="F363" s="17"/>
      <c r="G363" s="17"/>
      <c r="H363" s="17"/>
      <c r="I363" s="17"/>
      <c r="J363" s="17"/>
      <c r="K363" s="17"/>
      <c r="L363" s="17"/>
      <c r="M363" s="17"/>
    </row>
    <row r="364" spans="1:13" ht="13.5">
      <c r="A364" s="17"/>
      <c r="B364" s="18"/>
      <c r="C364" s="10">
        <v>72</v>
      </c>
      <c r="D364" s="12"/>
      <c r="E364" s="17"/>
      <c r="F364" s="17"/>
      <c r="G364" s="17"/>
      <c r="H364" s="17"/>
      <c r="I364" s="17"/>
      <c r="J364" s="17"/>
      <c r="K364" s="17"/>
      <c r="L364" s="17"/>
      <c r="M364" s="17"/>
    </row>
    <row r="365" spans="1:13" ht="13.5">
      <c r="A365" s="17"/>
      <c r="B365" s="18"/>
      <c r="C365" s="10">
        <v>16</v>
      </c>
      <c r="D365" s="12"/>
      <c r="E365" s="17"/>
      <c r="F365" s="17"/>
      <c r="G365" s="17"/>
      <c r="H365" s="17"/>
      <c r="I365" s="17"/>
      <c r="J365" s="17"/>
      <c r="K365" s="17"/>
      <c r="L365" s="17"/>
      <c r="M365" s="17"/>
    </row>
    <row r="366" spans="1:13" ht="13.5">
      <c r="A366" s="17"/>
      <c r="B366" s="18"/>
      <c r="C366" s="10">
        <v>30</v>
      </c>
      <c r="D366" s="12"/>
      <c r="E366" s="17"/>
      <c r="F366" s="17"/>
      <c r="G366" s="17"/>
      <c r="H366" s="17"/>
      <c r="I366" s="17"/>
      <c r="J366" s="17"/>
      <c r="K366" s="17"/>
      <c r="L366" s="17"/>
      <c r="M366" s="17"/>
    </row>
    <row r="367" spans="1:13" ht="13.5">
      <c r="A367" s="17"/>
      <c r="B367" s="18"/>
      <c r="C367" s="10">
        <v>79</v>
      </c>
      <c r="D367" s="12"/>
      <c r="E367" s="17"/>
      <c r="F367" s="17"/>
      <c r="G367" s="17"/>
      <c r="H367" s="17"/>
      <c r="I367" s="17"/>
      <c r="J367" s="17"/>
      <c r="K367" s="17"/>
      <c r="L367" s="17"/>
      <c r="M367" s="17"/>
    </row>
    <row r="368" spans="1:13" ht="13.5">
      <c r="A368" s="17"/>
      <c r="B368" s="18"/>
      <c r="C368" s="10">
        <v>63</v>
      </c>
      <c r="D368" s="12"/>
      <c r="E368" s="17"/>
      <c r="F368" s="17"/>
      <c r="G368" s="17"/>
      <c r="H368" s="17"/>
      <c r="I368" s="17"/>
      <c r="J368" s="17"/>
      <c r="K368" s="17"/>
      <c r="L368" s="17"/>
      <c r="M368" s="17"/>
    </row>
    <row r="369" spans="1:13" ht="13.5">
      <c r="A369" s="17"/>
      <c r="B369" s="18"/>
      <c r="C369" s="10">
        <v>65</v>
      </c>
      <c r="D369" s="12"/>
      <c r="E369" s="17"/>
      <c r="F369" s="17"/>
      <c r="G369" s="17"/>
      <c r="H369" s="17"/>
      <c r="I369" s="17"/>
      <c r="J369" s="17"/>
      <c r="K369" s="17"/>
      <c r="L369" s="17"/>
      <c r="M369" s="17"/>
    </row>
    <row r="370" spans="1:13" ht="13.5">
      <c r="A370" s="17"/>
      <c r="B370" s="18"/>
      <c r="C370" s="10">
        <v>99</v>
      </c>
      <c r="D370" s="12"/>
      <c r="E370" s="17"/>
      <c r="F370" s="17"/>
      <c r="G370" s="17"/>
      <c r="H370" s="17"/>
      <c r="I370" s="17"/>
      <c r="J370" s="17"/>
      <c r="K370" s="17"/>
      <c r="L370" s="17"/>
      <c r="M370" s="17"/>
    </row>
    <row r="371" spans="1:13" ht="13.5">
      <c r="A371" s="17"/>
      <c r="B371" s="18"/>
      <c r="C371" s="10">
        <v>39</v>
      </c>
      <c r="D371" s="12"/>
      <c r="E371" s="17"/>
      <c r="F371" s="17"/>
      <c r="G371" s="17"/>
      <c r="H371" s="17"/>
      <c r="I371" s="17"/>
      <c r="J371" s="17"/>
      <c r="K371" s="17"/>
      <c r="L371" s="17"/>
      <c r="M371" s="17"/>
    </row>
    <row r="372" spans="1:13" ht="13.5">
      <c r="A372" s="17"/>
      <c r="B372" s="18"/>
      <c r="C372" s="10">
        <v>59</v>
      </c>
      <c r="D372" s="12"/>
      <c r="E372" s="17"/>
      <c r="F372" s="17"/>
      <c r="G372" s="17"/>
      <c r="H372" s="17"/>
      <c r="I372" s="17"/>
      <c r="J372" s="17"/>
      <c r="K372" s="17"/>
      <c r="L372" s="17"/>
      <c r="M372" s="17"/>
    </row>
    <row r="373" spans="1:13" ht="13.5">
      <c r="A373" s="17"/>
      <c r="B373" s="18"/>
      <c r="C373" s="10">
        <v>12</v>
      </c>
      <c r="D373" s="12"/>
      <c r="E373" s="17"/>
      <c r="F373" s="17"/>
      <c r="G373" s="17"/>
      <c r="H373" s="17"/>
      <c r="I373" s="17"/>
      <c r="J373" s="17"/>
      <c r="K373" s="17"/>
      <c r="L373" s="17"/>
      <c r="M373" s="17"/>
    </row>
    <row r="374" spans="1:13" ht="13.5">
      <c r="A374" s="17"/>
      <c r="B374" s="18"/>
      <c r="C374" s="10">
        <v>11</v>
      </c>
      <c r="D374" s="12"/>
      <c r="E374" s="17"/>
      <c r="F374" s="17"/>
      <c r="G374" s="17"/>
      <c r="H374" s="17"/>
      <c r="I374" s="17"/>
      <c r="J374" s="17"/>
      <c r="K374" s="17"/>
      <c r="L374" s="17"/>
      <c r="M374" s="17"/>
    </row>
    <row r="375" spans="1:13" ht="13.5">
      <c r="A375" s="17"/>
      <c r="B375" s="18"/>
      <c r="C375" s="10">
        <v>26</v>
      </c>
      <c r="D375" s="12"/>
      <c r="E375" s="17"/>
      <c r="F375" s="17"/>
      <c r="G375" s="17"/>
      <c r="H375" s="17"/>
      <c r="I375" s="17"/>
      <c r="J375" s="17"/>
      <c r="K375" s="17"/>
      <c r="L375" s="17"/>
      <c r="M375" s="17"/>
    </row>
    <row r="376" spans="1:13" ht="13.5">
      <c r="A376" s="17"/>
      <c r="B376" s="18"/>
      <c r="C376" s="10">
        <v>67</v>
      </c>
      <c r="D376" s="12"/>
      <c r="E376" s="17"/>
      <c r="F376" s="17"/>
      <c r="G376" s="17"/>
      <c r="H376" s="17"/>
      <c r="I376" s="17"/>
      <c r="J376" s="17"/>
      <c r="K376" s="17"/>
      <c r="L376" s="17"/>
      <c r="M376" s="17"/>
    </row>
    <row r="377" spans="1:13" ht="13.5">
      <c r="A377" s="17"/>
      <c r="B377" s="18"/>
      <c r="C377" s="10">
        <v>32</v>
      </c>
      <c r="D377" s="12"/>
      <c r="E377" s="17"/>
      <c r="F377" s="17"/>
      <c r="G377" s="17"/>
      <c r="H377" s="17"/>
      <c r="I377" s="17"/>
      <c r="J377" s="17"/>
      <c r="K377" s="17"/>
      <c r="L377" s="17"/>
      <c r="M377" s="17"/>
    </row>
    <row r="378" spans="1:13" ht="13.5">
      <c r="A378" s="17"/>
      <c r="B378" s="18"/>
      <c r="C378" s="10">
        <v>28</v>
      </c>
      <c r="D378" s="12"/>
      <c r="E378" s="17"/>
      <c r="F378" s="17"/>
      <c r="G378" s="17"/>
      <c r="H378" s="17"/>
      <c r="I378" s="17"/>
      <c r="J378" s="17"/>
      <c r="K378" s="17"/>
      <c r="L378" s="17"/>
      <c r="M378" s="17"/>
    </row>
    <row r="379" spans="1:13" ht="13.5">
      <c r="A379" s="17"/>
      <c r="B379" s="18"/>
      <c r="C379" s="10">
        <v>15</v>
      </c>
      <c r="D379" s="12"/>
      <c r="E379" s="17"/>
      <c r="F379" s="17"/>
      <c r="G379" s="17"/>
      <c r="H379" s="17"/>
      <c r="I379" s="17"/>
      <c r="J379" s="17"/>
      <c r="K379" s="17"/>
      <c r="L379" s="17"/>
      <c r="M379" s="17"/>
    </row>
    <row r="380" spans="1:13" ht="13.5">
      <c r="A380" s="17"/>
      <c r="B380" s="18"/>
      <c r="C380" s="10">
        <v>87</v>
      </c>
      <c r="D380" s="12"/>
      <c r="E380" s="17"/>
      <c r="F380" s="17"/>
      <c r="G380" s="17"/>
      <c r="H380" s="17"/>
      <c r="I380" s="17"/>
      <c r="J380" s="17"/>
      <c r="K380" s="17"/>
      <c r="L380" s="17"/>
      <c r="M380" s="17"/>
    </row>
    <row r="381" spans="1:13" ht="13.5">
      <c r="A381" s="17"/>
      <c r="B381" s="18"/>
      <c r="C381" s="10">
        <v>11</v>
      </c>
      <c r="D381" s="12"/>
      <c r="E381" s="17"/>
      <c r="F381" s="17"/>
      <c r="G381" s="17"/>
      <c r="H381" s="17"/>
      <c r="I381" s="17"/>
      <c r="J381" s="17"/>
      <c r="K381" s="17"/>
      <c r="L381" s="17"/>
      <c r="M381" s="17"/>
    </row>
    <row r="382" spans="1:13" ht="13.5">
      <c r="A382" s="17"/>
      <c r="B382" s="18"/>
      <c r="C382" s="10">
        <v>50</v>
      </c>
      <c r="D382" s="12"/>
      <c r="E382" s="17"/>
      <c r="F382" s="17"/>
      <c r="G382" s="17"/>
      <c r="H382" s="17"/>
      <c r="I382" s="17"/>
      <c r="J382" s="17"/>
      <c r="K382" s="17"/>
      <c r="L382" s="17"/>
      <c r="M382" s="17"/>
    </row>
    <row r="383" spans="1:13" ht="13.5">
      <c r="A383" s="17"/>
      <c r="B383" s="18"/>
      <c r="C383" s="10">
        <v>54</v>
      </c>
      <c r="D383" s="12"/>
      <c r="E383" s="17"/>
      <c r="F383" s="17"/>
      <c r="G383" s="17"/>
      <c r="H383" s="17"/>
      <c r="I383" s="17"/>
      <c r="J383" s="17"/>
      <c r="K383" s="17"/>
      <c r="L383" s="17"/>
      <c r="M383" s="17"/>
    </row>
    <row r="384" spans="1:13" ht="13.5">
      <c r="A384" s="17"/>
      <c r="B384" s="18"/>
      <c r="C384" s="10">
        <v>72</v>
      </c>
      <c r="D384" s="12"/>
      <c r="E384" s="17"/>
      <c r="F384" s="17"/>
      <c r="G384" s="17"/>
      <c r="H384" s="17"/>
      <c r="I384" s="17"/>
      <c r="J384" s="17"/>
      <c r="K384" s="17"/>
      <c r="L384" s="17"/>
      <c r="M384" s="17"/>
    </row>
    <row r="385" spans="1:13" ht="13.5">
      <c r="A385" s="17"/>
      <c r="B385" s="18"/>
      <c r="C385" s="10">
        <v>77</v>
      </c>
      <c r="D385" s="12"/>
      <c r="E385" s="17"/>
      <c r="F385" s="17"/>
      <c r="G385" s="17"/>
      <c r="H385" s="17"/>
      <c r="I385" s="17"/>
      <c r="J385" s="17"/>
      <c r="K385" s="17"/>
      <c r="L385" s="17"/>
      <c r="M385" s="17"/>
    </row>
    <row r="386" spans="1:13" ht="13.5">
      <c r="A386" s="17"/>
      <c r="B386" s="18"/>
      <c r="C386" s="10">
        <v>38</v>
      </c>
      <c r="D386" s="12"/>
      <c r="E386" s="17"/>
      <c r="F386" s="17"/>
      <c r="G386" s="17"/>
      <c r="H386" s="17"/>
      <c r="I386" s="17"/>
      <c r="J386" s="17"/>
      <c r="K386" s="17"/>
      <c r="L386" s="17"/>
      <c r="M386" s="17"/>
    </row>
    <row r="387" spans="1:13" ht="13.5">
      <c r="A387" s="17"/>
      <c r="B387" s="18"/>
      <c r="C387" s="10">
        <v>36</v>
      </c>
      <c r="D387" s="12"/>
      <c r="E387" s="17"/>
      <c r="F387" s="17"/>
      <c r="G387" s="17"/>
      <c r="H387" s="17"/>
      <c r="I387" s="17"/>
      <c r="J387" s="17"/>
      <c r="K387" s="17"/>
      <c r="L387" s="17"/>
      <c r="M387" s="17"/>
    </row>
    <row r="388" spans="1:13" ht="13.5">
      <c r="A388" s="17"/>
      <c r="B388" s="18"/>
      <c r="C388" s="10">
        <v>100</v>
      </c>
      <c r="D388" s="12"/>
      <c r="E388" s="17"/>
      <c r="F388" s="17"/>
      <c r="G388" s="17"/>
      <c r="H388" s="17"/>
      <c r="I388" s="17"/>
      <c r="J388" s="17"/>
      <c r="K388" s="17"/>
      <c r="L388" s="17"/>
      <c r="M388" s="17"/>
    </row>
    <row r="389" spans="1:13" ht="13.5">
      <c r="A389" s="17"/>
      <c r="B389" s="18"/>
      <c r="C389" s="10">
        <v>13</v>
      </c>
      <c r="D389" s="12"/>
      <c r="E389" s="17"/>
      <c r="F389" s="17"/>
      <c r="G389" s="17"/>
      <c r="H389" s="17"/>
      <c r="I389" s="17"/>
      <c r="J389" s="17"/>
      <c r="K389" s="17"/>
      <c r="L389" s="17"/>
      <c r="M389" s="17"/>
    </row>
    <row r="390" spans="1:13" ht="13.5">
      <c r="A390" s="17"/>
      <c r="B390" s="18"/>
      <c r="C390" s="10">
        <v>86</v>
      </c>
      <c r="D390" s="12"/>
      <c r="E390" s="17"/>
      <c r="F390" s="17"/>
      <c r="G390" s="17"/>
      <c r="H390" s="17"/>
      <c r="I390" s="17"/>
      <c r="J390" s="17"/>
      <c r="K390" s="17"/>
      <c r="L390" s="17"/>
      <c r="M390" s="17"/>
    </row>
    <row r="391" spans="1:13" ht="13.5">
      <c r="A391" s="17"/>
      <c r="B391" s="18"/>
      <c r="C391" s="10">
        <v>75</v>
      </c>
      <c r="D391" s="12"/>
      <c r="E391" s="17"/>
      <c r="F391" s="17"/>
      <c r="G391" s="17"/>
      <c r="H391" s="17"/>
      <c r="I391" s="17"/>
      <c r="J391" s="17"/>
      <c r="K391" s="17"/>
      <c r="L391" s="17"/>
      <c r="M391" s="17"/>
    </row>
    <row r="392" spans="1:13" ht="13.5">
      <c r="A392" s="17"/>
      <c r="B392" s="18"/>
      <c r="C392" s="10">
        <v>30</v>
      </c>
      <c r="D392" s="12"/>
      <c r="E392" s="17"/>
      <c r="F392" s="17"/>
      <c r="G392" s="17"/>
      <c r="H392" s="17"/>
      <c r="I392" s="17"/>
      <c r="J392" s="17"/>
      <c r="K392" s="17"/>
      <c r="L392" s="17"/>
      <c r="M392" s="17"/>
    </row>
    <row r="393" spans="1:13" ht="13.5">
      <c r="A393" s="17"/>
      <c r="B393" s="18"/>
      <c r="C393" s="10">
        <v>22</v>
      </c>
      <c r="D393" s="12"/>
      <c r="E393" s="17"/>
      <c r="F393" s="17"/>
      <c r="G393" s="17"/>
      <c r="H393" s="17"/>
      <c r="I393" s="17"/>
      <c r="J393" s="17"/>
      <c r="K393" s="17"/>
      <c r="L393" s="17"/>
      <c r="M393" s="17"/>
    </row>
    <row r="394" spans="1:13" ht="13.5">
      <c r="A394" s="17"/>
      <c r="B394" s="18"/>
      <c r="C394" s="10">
        <v>21</v>
      </c>
      <c r="D394" s="12"/>
      <c r="E394" s="17"/>
      <c r="F394" s="17"/>
      <c r="G394" s="17"/>
      <c r="H394" s="17"/>
      <c r="I394" s="17"/>
      <c r="J394" s="17"/>
      <c r="K394" s="17"/>
      <c r="L394" s="17"/>
      <c r="M394" s="17"/>
    </row>
    <row r="395" spans="1:13" ht="13.5">
      <c r="A395" s="17"/>
      <c r="B395" s="18"/>
      <c r="C395" s="10">
        <v>44</v>
      </c>
      <c r="D395" s="12"/>
      <c r="E395" s="17"/>
      <c r="F395" s="17"/>
      <c r="G395" s="17"/>
      <c r="H395" s="17"/>
      <c r="I395" s="17"/>
      <c r="J395" s="17"/>
      <c r="K395" s="17"/>
      <c r="L395" s="17"/>
      <c r="M395" s="17"/>
    </row>
    <row r="396" spans="1:13" ht="13.5">
      <c r="A396" s="17"/>
      <c r="B396" s="18"/>
      <c r="C396" s="10">
        <v>60</v>
      </c>
      <c r="D396" s="12"/>
      <c r="E396" s="17"/>
      <c r="F396" s="17"/>
      <c r="G396" s="17"/>
      <c r="H396" s="17"/>
      <c r="I396" s="17"/>
      <c r="J396" s="17"/>
      <c r="K396" s="17"/>
      <c r="L396" s="17"/>
      <c r="M396" s="17"/>
    </row>
    <row r="397" spans="1:13" ht="13.5">
      <c r="A397" s="17"/>
      <c r="B397" s="18"/>
      <c r="C397" s="10">
        <v>63</v>
      </c>
      <c r="D397" s="12"/>
      <c r="E397" s="17"/>
      <c r="F397" s="17"/>
      <c r="G397" s="17"/>
      <c r="H397" s="17"/>
      <c r="I397" s="17"/>
      <c r="J397" s="17"/>
      <c r="K397" s="17"/>
      <c r="L397" s="17"/>
      <c r="M397" s="17"/>
    </row>
    <row r="398" spans="1:13" ht="13.5">
      <c r="A398" s="17"/>
      <c r="B398" s="18"/>
      <c r="C398" s="10">
        <v>95</v>
      </c>
      <c r="D398" s="12"/>
      <c r="E398" s="17"/>
      <c r="F398" s="17"/>
      <c r="G398" s="17"/>
      <c r="H398" s="17"/>
      <c r="I398" s="17"/>
      <c r="J398" s="17"/>
      <c r="K398" s="17"/>
      <c r="L398" s="17"/>
      <c r="M398" s="17"/>
    </row>
    <row r="399" spans="1:13" ht="13.5">
      <c r="A399" s="17"/>
      <c r="B399" s="18"/>
      <c r="C399" s="10">
        <v>36</v>
      </c>
      <c r="D399" s="12"/>
      <c r="E399" s="17"/>
      <c r="F399" s="17"/>
      <c r="G399" s="17"/>
      <c r="H399" s="17"/>
      <c r="I399" s="17"/>
      <c r="J399" s="17"/>
      <c r="K399" s="17"/>
      <c r="L399" s="17"/>
      <c r="M399" s="17"/>
    </row>
    <row r="400" spans="1:13" ht="13.5">
      <c r="A400" s="17"/>
      <c r="B400" s="18"/>
      <c r="C400" s="10">
        <v>14</v>
      </c>
      <c r="D400" s="12"/>
      <c r="E400" s="17"/>
      <c r="F400" s="17"/>
      <c r="G400" s="17"/>
      <c r="H400" s="17"/>
      <c r="I400" s="17"/>
      <c r="J400" s="17"/>
      <c r="K400" s="17"/>
      <c r="L400" s="17"/>
      <c r="M400" s="17"/>
    </row>
    <row r="401" spans="1:13" ht="13.5">
      <c r="A401" s="17"/>
      <c r="B401" s="18"/>
      <c r="C401" s="10">
        <v>92</v>
      </c>
      <c r="D401" s="12"/>
      <c r="E401" s="17"/>
      <c r="F401" s="17"/>
      <c r="G401" s="17"/>
      <c r="H401" s="17"/>
      <c r="I401" s="17"/>
      <c r="J401" s="17"/>
      <c r="K401" s="17"/>
      <c r="L401" s="17"/>
      <c r="M401" s="17"/>
    </row>
    <row r="402" spans="1:13" ht="13.5">
      <c r="A402" s="17"/>
      <c r="B402" s="18"/>
      <c r="C402" s="10">
        <v>55</v>
      </c>
      <c r="D402" s="12"/>
      <c r="E402" s="17"/>
      <c r="F402" s="17"/>
      <c r="G402" s="17"/>
      <c r="H402" s="17"/>
      <c r="I402" s="17"/>
      <c r="J402" s="17"/>
      <c r="K402" s="17"/>
      <c r="L402" s="17"/>
      <c r="M402" s="17"/>
    </row>
    <row r="403" spans="1:13" ht="13.5">
      <c r="A403" s="17"/>
      <c r="B403" s="18"/>
      <c r="C403" s="10">
        <v>13</v>
      </c>
      <c r="D403" s="12"/>
      <c r="E403" s="17"/>
      <c r="F403" s="17"/>
      <c r="G403" s="17"/>
      <c r="H403" s="17"/>
      <c r="I403" s="17"/>
      <c r="J403" s="17"/>
      <c r="K403" s="17"/>
      <c r="L403" s="17"/>
      <c r="M403" s="17"/>
    </row>
    <row r="404" spans="1:13" ht="13.5">
      <c r="A404" s="17"/>
      <c r="B404" s="18"/>
      <c r="C404" s="10">
        <v>38</v>
      </c>
      <c r="D404" s="12"/>
      <c r="E404" s="17"/>
      <c r="F404" s="17"/>
      <c r="G404" s="17"/>
      <c r="H404" s="17"/>
      <c r="I404" s="17"/>
      <c r="J404" s="17"/>
      <c r="K404" s="17"/>
      <c r="L404" s="17"/>
      <c r="M404" s="17"/>
    </row>
    <row r="405" spans="1:13" ht="13.5">
      <c r="A405" s="17"/>
      <c r="B405" s="18"/>
      <c r="C405" s="10">
        <v>10</v>
      </c>
      <c r="D405" s="12"/>
      <c r="E405" s="17"/>
      <c r="F405" s="17"/>
      <c r="G405" s="17"/>
      <c r="H405" s="17"/>
      <c r="I405" s="17"/>
      <c r="J405" s="17"/>
      <c r="K405" s="17"/>
      <c r="L405" s="17"/>
      <c r="M405" s="17"/>
    </row>
    <row r="406" spans="1:13" ht="13.5">
      <c r="A406" s="17"/>
      <c r="B406" s="18"/>
      <c r="C406" s="10">
        <v>85</v>
      </c>
      <c r="D406" s="12"/>
      <c r="E406" s="17"/>
      <c r="F406" s="17"/>
      <c r="G406" s="17"/>
      <c r="H406" s="17"/>
      <c r="I406" s="17"/>
      <c r="J406" s="17"/>
      <c r="K406" s="17"/>
      <c r="L406" s="17"/>
      <c r="M406" s="17"/>
    </row>
    <row r="407" spans="1:13" ht="13.5">
      <c r="A407" s="17"/>
      <c r="B407" s="18"/>
      <c r="C407" s="10">
        <v>34</v>
      </c>
      <c r="D407" s="12"/>
      <c r="E407" s="17"/>
      <c r="F407" s="17"/>
      <c r="G407" s="17"/>
      <c r="H407" s="17"/>
      <c r="I407" s="17"/>
      <c r="J407" s="17"/>
      <c r="K407" s="17"/>
      <c r="L407" s="17"/>
      <c r="M407" s="17"/>
    </row>
    <row r="408" spans="1:13" ht="13.5">
      <c r="A408" s="17"/>
      <c r="B408" s="18"/>
      <c r="C408" s="10">
        <v>98</v>
      </c>
      <c r="D408" s="12"/>
      <c r="E408" s="17"/>
      <c r="F408" s="17"/>
      <c r="G408" s="17"/>
      <c r="H408" s="17"/>
      <c r="I408" s="17"/>
      <c r="J408" s="17"/>
      <c r="K408" s="17"/>
      <c r="L408" s="17"/>
      <c r="M408" s="17"/>
    </row>
    <row r="409" spans="1:13" ht="13.5">
      <c r="A409" s="17"/>
      <c r="B409" s="18"/>
      <c r="C409" s="10">
        <v>59</v>
      </c>
      <c r="D409" s="12"/>
      <c r="E409" s="17"/>
      <c r="F409" s="17"/>
      <c r="G409" s="17"/>
      <c r="H409" s="17"/>
      <c r="I409" s="17"/>
      <c r="J409" s="17"/>
      <c r="K409" s="17"/>
      <c r="L409" s="17"/>
      <c r="M409" s="17"/>
    </row>
    <row r="410" spans="1:13" ht="13.5">
      <c r="A410" s="17"/>
      <c r="B410" s="18"/>
      <c r="C410" s="10">
        <v>88</v>
      </c>
      <c r="D410" s="12"/>
      <c r="E410" s="17"/>
      <c r="F410" s="17"/>
      <c r="G410" s="17"/>
      <c r="H410" s="17"/>
      <c r="I410" s="17"/>
      <c r="J410" s="17"/>
      <c r="K410" s="17"/>
      <c r="L410" s="17"/>
      <c r="M410" s="17"/>
    </row>
    <row r="411" spans="1:13" ht="13.5">
      <c r="A411" s="17"/>
      <c r="B411" s="18"/>
      <c r="C411" s="10">
        <v>43</v>
      </c>
      <c r="D411" s="12"/>
      <c r="E411" s="17"/>
      <c r="F411" s="17"/>
      <c r="G411" s="17"/>
      <c r="H411" s="17"/>
      <c r="I411" s="17"/>
      <c r="J411" s="17"/>
      <c r="K411" s="17"/>
      <c r="L411" s="17"/>
      <c r="M411" s="17"/>
    </row>
    <row r="412" spans="1:13" ht="13.5">
      <c r="A412" s="17"/>
      <c r="B412" s="18"/>
      <c r="C412" s="10">
        <v>83</v>
      </c>
      <c r="D412" s="12"/>
      <c r="E412" s="17"/>
      <c r="F412" s="17"/>
      <c r="G412" s="17"/>
      <c r="H412" s="17"/>
      <c r="I412" s="17"/>
      <c r="J412" s="17"/>
      <c r="K412" s="17"/>
      <c r="L412" s="17"/>
      <c r="M412" s="17"/>
    </row>
    <row r="413" spans="1:13" ht="13.5">
      <c r="A413" s="17"/>
      <c r="B413" s="18"/>
      <c r="C413" s="10">
        <v>29</v>
      </c>
      <c r="D413" s="12"/>
      <c r="E413" s="17"/>
      <c r="F413" s="17"/>
      <c r="G413" s="17"/>
      <c r="H413" s="17"/>
      <c r="I413" s="17"/>
      <c r="J413" s="17"/>
      <c r="K413" s="17"/>
      <c r="L413" s="17"/>
      <c r="M413" s="17"/>
    </row>
    <row r="414" spans="1:13" ht="13.5">
      <c r="A414" s="17"/>
      <c r="B414" s="18"/>
      <c r="C414" s="10">
        <v>79</v>
      </c>
      <c r="D414" s="12"/>
      <c r="E414" s="17"/>
      <c r="F414" s="17"/>
      <c r="G414" s="17"/>
      <c r="H414" s="17"/>
      <c r="I414" s="17"/>
      <c r="J414" s="17"/>
      <c r="K414" s="17"/>
      <c r="L414" s="17"/>
      <c r="M414" s="17"/>
    </row>
    <row r="415" spans="1:13" ht="13.5">
      <c r="A415" s="17"/>
      <c r="B415" s="18"/>
      <c r="C415" s="10">
        <v>34</v>
      </c>
      <c r="D415" s="12"/>
      <c r="E415" s="17"/>
      <c r="F415" s="17"/>
      <c r="G415" s="17"/>
      <c r="H415" s="17"/>
      <c r="I415" s="17"/>
      <c r="J415" s="17"/>
      <c r="K415" s="17"/>
      <c r="L415" s="17"/>
      <c r="M415" s="17"/>
    </row>
    <row r="416" spans="1:13" ht="13.5">
      <c r="A416" s="17"/>
      <c r="B416" s="18"/>
      <c r="C416" s="10">
        <v>80</v>
      </c>
      <c r="D416" s="12"/>
      <c r="E416" s="17"/>
      <c r="F416" s="17"/>
      <c r="G416" s="17"/>
      <c r="H416" s="17"/>
      <c r="I416" s="17"/>
      <c r="J416" s="17"/>
      <c r="K416" s="17"/>
      <c r="L416" s="17"/>
      <c r="M416" s="17"/>
    </row>
    <row r="417" spans="1:13" ht="13.5">
      <c r="A417" s="17"/>
      <c r="B417" s="18"/>
      <c r="C417" s="10">
        <v>75</v>
      </c>
      <c r="D417" s="12"/>
      <c r="E417" s="17"/>
      <c r="F417" s="17"/>
      <c r="G417" s="17"/>
      <c r="H417" s="17"/>
      <c r="I417" s="17"/>
      <c r="J417" s="17"/>
      <c r="K417" s="17"/>
      <c r="L417" s="17"/>
      <c r="M417" s="17"/>
    </row>
    <row r="418" spans="1:13" ht="13.5">
      <c r="A418" s="17"/>
      <c r="B418" s="18"/>
      <c r="C418" s="10">
        <v>49</v>
      </c>
      <c r="D418" s="12"/>
      <c r="E418" s="17"/>
      <c r="F418" s="17"/>
      <c r="G418" s="17"/>
      <c r="H418" s="17"/>
      <c r="I418" s="17"/>
      <c r="J418" s="17"/>
      <c r="K418" s="17"/>
      <c r="L418" s="17"/>
      <c r="M418" s="17"/>
    </row>
    <row r="419" spans="1:13" ht="13.5">
      <c r="A419" s="17"/>
      <c r="B419" s="18"/>
      <c r="C419" s="10">
        <v>61</v>
      </c>
      <c r="D419" s="12"/>
      <c r="E419" s="17"/>
      <c r="F419" s="17"/>
      <c r="G419" s="17"/>
      <c r="H419" s="17"/>
      <c r="I419" s="17"/>
      <c r="J419" s="17"/>
      <c r="K419" s="17"/>
      <c r="L419" s="17"/>
      <c r="M419" s="17"/>
    </row>
    <row r="420" spans="1:13" ht="13.5">
      <c r="A420" s="17"/>
      <c r="B420" s="18"/>
      <c r="C420" s="10">
        <v>70</v>
      </c>
      <c r="D420" s="12"/>
      <c r="E420" s="17"/>
      <c r="F420" s="17"/>
      <c r="G420" s="17"/>
      <c r="H420" s="17"/>
      <c r="I420" s="17"/>
      <c r="J420" s="17"/>
      <c r="K420" s="17"/>
      <c r="L420" s="17"/>
      <c r="M420" s="17"/>
    </row>
    <row r="421" spans="1:13" ht="13.5">
      <c r="A421" s="17"/>
      <c r="B421" s="18"/>
      <c r="C421" s="10">
        <v>86</v>
      </c>
      <c r="D421" s="12"/>
      <c r="E421" s="17"/>
      <c r="F421" s="17"/>
      <c r="G421" s="17"/>
      <c r="H421" s="17"/>
      <c r="I421" s="17"/>
      <c r="J421" s="17"/>
      <c r="K421" s="17"/>
      <c r="L421" s="17"/>
      <c r="M421" s="17"/>
    </row>
    <row r="422" spans="1:13" ht="13.5">
      <c r="A422" s="17"/>
      <c r="B422" s="18"/>
      <c r="C422" s="10">
        <v>12</v>
      </c>
      <c r="D422" s="12"/>
      <c r="E422" s="17"/>
      <c r="F422" s="17"/>
      <c r="G422" s="17"/>
      <c r="H422" s="17"/>
      <c r="I422" s="17"/>
      <c r="J422" s="17"/>
      <c r="K422" s="17"/>
      <c r="L422" s="17"/>
      <c r="M422" s="17"/>
    </row>
    <row r="423" spans="1:13" ht="13.5">
      <c r="A423" s="17"/>
      <c r="B423" s="18"/>
      <c r="C423" s="10">
        <v>39</v>
      </c>
      <c r="D423" s="12"/>
      <c r="E423" s="17"/>
      <c r="F423" s="17"/>
      <c r="G423" s="17"/>
      <c r="H423" s="17"/>
      <c r="I423" s="17"/>
      <c r="J423" s="17"/>
      <c r="K423" s="17"/>
      <c r="L423" s="17"/>
      <c r="M423" s="17"/>
    </row>
    <row r="424" spans="1:13" ht="13.5">
      <c r="A424" s="17"/>
      <c r="B424" s="18"/>
      <c r="C424" s="10">
        <v>64</v>
      </c>
      <c r="D424" s="12"/>
      <c r="E424" s="17"/>
      <c r="F424" s="17"/>
      <c r="G424" s="17"/>
      <c r="H424" s="17"/>
      <c r="I424" s="17"/>
      <c r="J424" s="17"/>
      <c r="K424" s="17"/>
      <c r="L424" s="17"/>
      <c r="M424" s="17"/>
    </row>
    <row r="425" spans="1:13" ht="13.5">
      <c r="A425" s="17"/>
      <c r="B425" s="18"/>
      <c r="C425" s="10">
        <v>68</v>
      </c>
      <c r="D425" s="12"/>
      <c r="E425" s="17"/>
      <c r="F425" s="17"/>
      <c r="G425" s="17"/>
      <c r="H425" s="17"/>
      <c r="I425" s="17"/>
      <c r="J425" s="17"/>
      <c r="K425" s="17"/>
      <c r="L425" s="17"/>
      <c r="M425" s="17"/>
    </row>
    <row r="426" spans="1:13" ht="13.5">
      <c r="A426" s="17"/>
      <c r="B426" s="18"/>
      <c r="C426" s="10">
        <v>92</v>
      </c>
      <c r="D426" s="12"/>
      <c r="E426" s="17"/>
      <c r="F426" s="17"/>
      <c r="G426" s="17"/>
      <c r="H426" s="17"/>
      <c r="I426" s="17"/>
      <c r="J426" s="17"/>
      <c r="K426" s="17"/>
      <c r="L426" s="17"/>
      <c r="M426" s="17"/>
    </row>
    <row r="427" spans="1:13" ht="13.5">
      <c r="A427" s="17"/>
      <c r="B427" s="18"/>
      <c r="C427" s="10">
        <v>14</v>
      </c>
      <c r="D427" s="12"/>
      <c r="E427" s="17"/>
      <c r="F427" s="17"/>
      <c r="G427" s="17"/>
      <c r="H427" s="17"/>
      <c r="I427" s="17"/>
      <c r="J427" s="17"/>
      <c r="K427" s="17"/>
      <c r="L427" s="17"/>
      <c r="M427" s="17"/>
    </row>
    <row r="428" spans="1:13" ht="13.5">
      <c r="A428" s="17"/>
      <c r="B428" s="18"/>
      <c r="C428" s="10">
        <v>42</v>
      </c>
      <c r="D428" s="12"/>
      <c r="E428" s="17"/>
      <c r="F428" s="17"/>
      <c r="G428" s="17"/>
      <c r="H428" s="17"/>
      <c r="I428" s="17"/>
      <c r="J428" s="17"/>
      <c r="K428" s="17"/>
      <c r="L428" s="17"/>
      <c r="M428" s="17"/>
    </row>
    <row r="429" spans="1:13" ht="13.5">
      <c r="A429" s="17"/>
      <c r="B429" s="18"/>
      <c r="C429" s="10">
        <v>27</v>
      </c>
      <c r="D429" s="12"/>
      <c r="E429" s="17"/>
      <c r="F429" s="17"/>
      <c r="G429" s="17"/>
      <c r="H429" s="17"/>
      <c r="I429" s="17"/>
      <c r="J429" s="17"/>
      <c r="K429" s="17"/>
      <c r="L429" s="17"/>
      <c r="M429" s="17"/>
    </row>
    <row r="430" spans="1:13" ht="13.5">
      <c r="A430" s="17"/>
      <c r="B430" s="18"/>
      <c r="C430" s="10">
        <v>89</v>
      </c>
      <c r="D430" s="12"/>
      <c r="E430" s="17"/>
      <c r="F430" s="17"/>
      <c r="G430" s="17"/>
      <c r="H430" s="17"/>
      <c r="I430" s="17"/>
      <c r="J430" s="17"/>
      <c r="K430" s="17"/>
      <c r="L430" s="17"/>
      <c r="M430" s="17"/>
    </row>
    <row r="431" spans="1:13" ht="13.5">
      <c r="A431" s="17"/>
      <c r="B431" s="18"/>
      <c r="C431" s="10">
        <v>82</v>
      </c>
      <c r="D431" s="12"/>
      <c r="E431" s="17"/>
      <c r="F431" s="17"/>
      <c r="G431" s="17"/>
      <c r="H431" s="17"/>
      <c r="I431" s="17"/>
      <c r="J431" s="17"/>
      <c r="K431" s="17"/>
      <c r="L431" s="17"/>
      <c r="M431" s="17"/>
    </row>
    <row r="432" spans="1:13" ht="13.5">
      <c r="A432" s="17"/>
      <c r="B432" s="18"/>
      <c r="C432" s="10">
        <v>39</v>
      </c>
      <c r="D432" s="12"/>
      <c r="E432" s="17"/>
      <c r="F432" s="17"/>
      <c r="G432" s="17"/>
      <c r="H432" s="17"/>
      <c r="I432" s="17"/>
      <c r="J432" s="17"/>
      <c r="K432" s="17"/>
      <c r="L432" s="17"/>
      <c r="M432" s="17"/>
    </row>
    <row r="433" spans="1:13" ht="13.5">
      <c r="A433" s="17"/>
      <c r="B433" s="18"/>
      <c r="C433" s="10">
        <v>32</v>
      </c>
      <c r="D433" s="12"/>
      <c r="E433" s="17"/>
      <c r="F433" s="17"/>
      <c r="G433" s="17"/>
      <c r="H433" s="17"/>
      <c r="I433" s="17"/>
      <c r="J433" s="17"/>
      <c r="K433" s="17"/>
      <c r="L433" s="17"/>
      <c r="M433" s="17"/>
    </row>
    <row r="434" spans="1:13" ht="13.5">
      <c r="A434" s="17"/>
      <c r="B434" s="18"/>
      <c r="C434" s="10">
        <v>69</v>
      </c>
      <c r="D434" s="12"/>
      <c r="E434" s="17"/>
      <c r="F434" s="17"/>
      <c r="G434" s="17"/>
      <c r="H434" s="17"/>
      <c r="I434" s="17"/>
      <c r="J434" s="17"/>
      <c r="K434" s="17"/>
      <c r="L434" s="17"/>
      <c r="M434" s="17"/>
    </row>
    <row r="435" spans="1:13" ht="13.5">
      <c r="A435" s="17"/>
      <c r="B435" s="18"/>
      <c r="C435" s="10">
        <v>94</v>
      </c>
      <c r="D435" s="12"/>
      <c r="E435" s="17"/>
      <c r="F435" s="17"/>
      <c r="G435" s="17"/>
      <c r="H435" s="17"/>
      <c r="I435" s="17"/>
      <c r="J435" s="17"/>
      <c r="K435" s="17"/>
      <c r="L435" s="17"/>
      <c r="M435" s="17"/>
    </row>
    <row r="436" spans="1:13" ht="13.5">
      <c r="A436" s="17"/>
      <c r="B436" s="18"/>
      <c r="C436" s="10">
        <v>48</v>
      </c>
      <c r="D436" s="12"/>
      <c r="E436" s="17"/>
      <c r="F436" s="17"/>
      <c r="G436" s="17"/>
      <c r="H436" s="17"/>
      <c r="I436" s="17"/>
      <c r="J436" s="17"/>
      <c r="K436" s="17"/>
      <c r="L436" s="17"/>
      <c r="M436" s="17"/>
    </row>
    <row r="437" spans="1:13" ht="13.5">
      <c r="A437" s="17"/>
      <c r="B437" s="18"/>
      <c r="C437" s="10">
        <v>93</v>
      </c>
      <c r="D437" s="12"/>
      <c r="E437" s="17"/>
      <c r="F437" s="17"/>
      <c r="G437" s="17"/>
      <c r="H437" s="17"/>
      <c r="I437" s="17"/>
      <c r="J437" s="17"/>
      <c r="K437" s="17"/>
      <c r="L437" s="17"/>
      <c r="M437" s="17"/>
    </row>
    <row r="438" spans="1:13" ht="13.5">
      <c r="A438" s="17"/>
      <c r="B438" s="18"/>
      <c r="C438" s="10">
        <v>22</v>
      </c>
      <c r="D438" s="12"/>
      <c r="E438" s="17"/>
      <c r="F438" s="17"/>
      <c r="G438" s="17"/>
      <c r="H438" s="17"/>
      <c r="I438" s="17"/>
      <c r="J438" s="17"/>
      <c r="K438" s="17"/>
      <c r="L438" s="17"/>
      <c r="M438" s="17"/>
    </row>
    <row r="439" spans="1:13" ht="13.5">
      <c r="A439" s="17"/>
      <c r="B439" s="18"/>
      <c r="C439" s="10">
        <v>73</v>
      </c>
      <c r="D439" s="12"/>
      <c r="E439" s="17"/>
      <c r="F439" s="17"/>
      <c r="G439" s="17"/>
      <c r="H439" s="17"/>
      <c r="I439" s="17"/>
      <c r="J439" s="17"/>
      <c r="K439" s="17"/>
      <c r="L439" s="17"/>
      <c r="M439" s="17"/>
    </row>
    <row r="440" spans="1:13" ht="13.5">
      <c r="A440" s="17"/>
      <c r="B440" s="18"/>
      <c r="C440" s="10">
        <v>82</v>
      </c>
      <c r="D440" s="12"/>
      <c r="E440" s="17"/>
      <c r="F440" s="17"/>
      <c r="G440" s="17"/>
      <c r="H440" s="17"/>
      <c r="I440" s="17"/>
      <c r="J440" s="17"/>
      <c r="K440" s="17"/>
      <c r="L440" s="17"/>
      <c r="M440" s="17"/>
    </row>
    <row r="441" spans="1:13" ht="13.5">
      <c r="A441" s="17"/>
      <c r="B441" s="18"/>
      <c r="C441" s="10">
        <v>44</v>
      </c>
      <c r="D441" s="12"/>
      <c r="E441" s="17"/>
      <c r="F441" s="17"/>
      <c r="G441" s="17"/>
      <c r="H441" s="17"/>
      <c r="I441" s="17"/>
      <c r="J441" s="17"/>
      <c r="K441" s="17"/>
      <c r="L441" s="17"/>
      <c r="M441" s="17"/>
    </row>
    <row r="442" spans="1:13" ht="13.5">
      <c r="A442" s="17"/>
      <c r="B442" s="18"/>
      <c r="C442" s="10">
        <v>85</v>
      </c>
      <c r="D442" s="12"/>
      <c r="E442" s="17"/>
      <c r="F442" s="17"/>
      <c r="G442" s="17"/>
      <c r="H442" s="17"/>
      <c r="I442" s="17"/>
      <c r="J442" s="17"/>
      <c r="K442" s="17"/>
      <c r="L442" s="17"/>
      <c r="M442" s="17"/>
    </row>
    <row r="443" spans="1:13" ht="13.5">
      <c r="A443" s="17"/>
      <c r="B443" s="18"/>
      <c r="C443" s="10">
        <v>77</v>
      </c>
      <c r="D443" s="12"/>
      <c r="E443" s="17"/>
      <c r="F443" s="17"/>
      <c r="G443" s="17"/>
      <c r="H443" s="17"/>
      <c r="I443" s="17"/>
      <c r="J443" s="17"/>
      <c r="K443" s="17"/>
      <c r="L443" s="17"/>
      <c r="M443" s="17"/>
    </row>
    <row r="444" spans="1:13" ht="13.5">
      <c r="A444" s="17"/>
      <c r="B444" s="18"/>
      <c r="C444" s="10">
        <v>73</v>
      </c>
      <c r="D444" s="12"/>
      <c r="E444" s="17"/>
      <c r="F444" s="17"/>
      <c r="G444" s="17"/>
      <c r="H444" s="17"/>
      <c r="I444" s="17"/>
      <c r="J444" s="17"/>
      <c r="K444" s="17"/>
      <c r="L444" s="17"/>
      <c r="M444" s="17"/>
    </row>
    <row r="445" spans="1:13" ht="13.5">
      <c r="A445" s="17"/>
      <c r="B445" s="18"/>
      <c r="C445" s="10">
        <v>73</v>
      </c>
      <c r="D445" s="12"/>
      <c r="E445" s="17"/>
      <c r="F445" s="17"/>
      <c r="G445" s="17"/>
      <c r="H445" s="17"/>
      <c r="I445" s="17"/>
      <c r="J445" s="17"/>
      <c r="K445" s="17"/>
      <c r="L445" s="17"/>
      <c r="M445" s="17"/>
    </row>
    <row r="446" spans="1:13" ht="13.5">
      <c r="A446" s="17"/>
      <c r="B446" s="18"/>
      <c r="C446" s="10">
        <v>11</v>
      </c>
      <c r="D446" s="12"/>
      <c r="E446" s="17"/>
      <c r="F446" s="17"/>
      <c r="G446" s="17"/>
      <c r="H446" s="17"/>
      <c r="I446" s="17"/>
      <c r="J446" s="17"/>
      <c r="K446" s="17"/>
      <c r="L446" s="17"/>
      <c r="M446" s="17"/>
    </row>
    <row r="447" spans="1:13" ht="13.5">
      <c r="A447" s="17"/>
      <c r="B447" s="18"/>
      <c r="C447" s="10">
        <v>18</v>
      </c>
      <c r="D447" s="12"/>
      <c r="E447" s="17"/>
      <c r="F447" s="17"/>
      <c r="G447" s="17"/>
      <c r="H447" s="17"/>
      <c r="I447" s="17"/>
      <c r="J447" s="17"/>
      <c r="K447" s="17"/>
      <c r="L447" s="17"/>
      <c r="M447" s="17"/>
    </row>
    <row r="448" spans="1:13" ht="13.5">
      <c r="A448" s="17"/>
      <c r="B448" s="18"/>
      <c r="C448" s="10">
        <v>20</v>
      </c>
      <c r="D448" s="12"/>
      <c r="E448" s="17"/>
      <c r="F448" s="17"/>
      <c r="G448" s="17"/>
      <c r="H448" s="17"/>
      <c r="I448" s="17"/>
      <c r="J448" s="17"/>
      <c r="K448" s="17"/>
      <c r="L448" s="17"/>
      <c r="M448" s="17"/>
    </row>
    <row r="449" spans="1:13" ht="13.5">
      <c r="A449" s="17"/>
      <c r="B449" s="18"/>
      <c r="C449" s="10">
        <v>75</v>
      </c>
      <c r="D449" s="12"/>
      <c r="E449" s="17"/>
      <c r="F449" s="17"/>
      <c r="G449" s="17"/>
      <c r="H449" s="17"/>
      <c r="I449" s="17"/>
      <c r="J449" s="17"/>
      <c r="K449" s="17"/>
      <c r="L449" s="17"/>
      <c r="M449" s="17"/>
    </row>
    <row r="450" spans="1:13" ht="13.5">
      <c r="A450" s="17"/>
      <c r="B450" s="18"/>
      <c r="C450" s="10">
        <v>56</v>
      </c>
      <c r="D450" s="12"/>
      <c r="E450" s="17"/>
      <c r="F450" s="17"/>
      <c r="G450" s="17"/>
      <c r="H450" s="17"/>
      <c r="I450" s="17"/>
      <c r="J450" s="17"/>
      <c r="K450" s="17"/>
      <c r="L450" s="17"/>
      <c r="M450" s="17"/>
    </row>
    <row r="451" spans="1:13" ht="13.5">
      <c r="A451" s="17"/>
      <c r="B451" s="18"/>
      <c r="C451" s="10">
        <v>50</v>
      </c>
      <c r="D451" s="12"/>
      <c r="E451" s="17"/>
      <c r="F451" s="17"/>
      <c r="G451" s="17"/>
      <c r="H451" s="17"/>
      <c r="I451" s="17"/>
      <c r="J451" s="17"/>
      <c r="K451" s="17"/>
      <c r="L451" s="17"/>
      <c r="M451" s="17"/>
    </row>
    <row r="452" spans="1:13" ht="13.5">
      <c r="A452" s="17"/>
      <c r="B452" s="18"/>
      <c r="C452" s="10">
        <v>69</v>
      </c>
      <c r="D452" s="12"/>
      <c r="E452" s="17"/>
      <c r="F452" s="17"/>
      <c r="G452" s="17"/>
      <c r="H452" s="17"/>
      <c r="I452" s="17"/>
      <c r="J452" s="17"/>
      <c r="K452" s="17"/>
      <c r="L452" s="17"/>
      <c r="M452" s="17"/>
    </row>
    <row r="453" spans="1:13" ht="13.5">
      <c r="A453" s="17"/>
      <c r="B453" s="18"/>
      <c r="C453" s="10">
        <v>37</v>
      </c>
      <c r="D453" s="12"/>
      <c r="E453" s="17"/>
      <c r="F453" s="17"/>
      <c r="G453" s="17"/>
      <c r="H453" s="17"/>
      <c r="I453" s="17"/>
      <c r="J453" s="17"/>
      <c r="K453" s="17"/>
      <c r="L453" s="17"/>
      <c r="M453" s="17"/>
    </row>
    <row r="454" spans="1:13" ht="13.5">
      <c r="A454" s="17"/>
      <c r="B454" s="18"/>
      <c r="C454" s="10">
        <v>29</v>
      </c>
      <c r="D454" s="12"/>
      <c r="E454" s="17"/>
      <c r="F454" s="17"/>
      <c r="G454" s="17"/>
      <c r="H454" s="17"/>
      <c r="I454" s="17"/>
      <c r="J454" s="17"/>
      <c r="K454" s="17"/>
      <c r="L454" s="17"/>
      <c r="M454" s="17"/>
    </row>
    <row r="455" spans="1:13" ht="13.5">
      <c r="A455" s="17"/>
      <c r="B455" s="18"/>
      <c r="C455" s="10">
        <v>70</v>
      </c>
      <c r="D455" s="12"/>
      <c r="E455" s="17"/>
      <c r="F455" s="17"/>
      <c r="G455" s="17"/>
      <c r="H455" s="17"/>
      <c r="I455" s="17"/>
      <c r="J455" s="17"/>
      <c r="K455" s="17"/>
      <c r="L455" s="17"/>
      <c r="M455" s="17"/>
    </row>
    <row r="456" spans="1:13" ht="13.5">
      <c r="A456" s="17"/>
      <c r="B456" s="18"/>
      <c r="C456" s="10">
        <v>70</v>
      </c>
      <c r="D456" s="12"/>
      <c r="E456" s="17"/>
      <c r="F456" s="17"/>
      <c r="G456" s="17"/>
      <c r="H456" s="17"/>
      <c r="I456" s="17"/>
      <c r="J456" s="17"/>
      <c r="K456" s="17"/>
      <c r="L456" s="17"/>
      <c r="M456" s="17"/>
    </row>
    <row r="457" spans="1:13" ht="13.5">
      <c r="A457" s="17"/>
      <c r="B457" s="18"/>
      <c r="C457" s="10">
        <v>69</v>
      </c>
      <c r="D457" s="12"/>
      <c r="E457" s="17"/>
      <c r="F457" s="17"/>
      <c r="G457" s="17"/>
      <c r="H457" s="17"/>
      <c r="I457" s="17"/>
      <c r="J457" s="17"/>
      <c r="K457" s="17"/>
      <c r="L457" s="17"/>
      <c r="M457" s="17"/>
    </row>
    <row r="458" spans="1:13" ht="13.5">
      <c r="A458" s="17"/>
      <c r="B458" s="18"/>
      <c r="C458" s="10">
        <v>65</v>
      </c>
      <c r="D458" s="12"/>
      <c r="E458" s="17"/>
      <c r="F458" s="17"/>
      <c r="G458" s="17"/>
      <c r="H458" s="17"/>
      <c r="I458" s="17"/>
      <c r="J458" s="17"/>
      <c r="K458" s="17"/>
      <c r="L458" s="17"/>
      <c r="M458" s="17"/>
    </row>
    <row r="459" spans="1:13" ht="13.5">
      <c r="A459" s="17"/>
      <c r="B459" s="18"/>
      <c r="C459" s="10">
        <v>83</v>
      </c>
      <c r="D459" s="12"/>
      <c r="E459" s="17"/>
      <c r="F459" s="17"/>
      <c r="G459" s="17"/>
      <c r="H459" s="17"/>
      <c r="I459" s="17"/>
      <c r="J459" s="17"/>
      <c r="K459" s="17"/>
      <c r="L459" s="17"/>
      <c r="M459" s="17"/>
    </row>
    <row r="460" spans="1:13" ht="13.5">
      <c r="A460" s="17"/>
      <c r="B460" s="18"/>
      <c r="C460" s="10">
        <v>17</v>
      </c>
      <c r="D460" s="12"/>
      <c r="E460" s="17"/>
      <c r="F460" s="17"/>
      <c r="G460" s="17"/>
      <c r="H460" s="17"/>
      <c r="I460" s="17"/>
      <c r="J460" s="17"/>
      <c r="K460" s="17"/>
      <c r="L460" s="17"/>
      <c r="M460" s="17"/>
    </row>
    <row r="461" spans="1:13" ht="13.5">
      <c r="A461" s="17"/>
      <c r="B461" s="18"/>
      <c r="C461" s="10">
        <v>93</v>
      </c>
      <c r="D461" s="12"/>
      <c r="E461" s="17"/>
      <c r="F461" s="17"/>
      <c r="G461" s="17"/>
      <c r="H461" s="17"/>
      <c r="I461" s="17"/>
      <c r="J461" s="17"/>
      <c r="K461" s="17"/>
      <c r="L461" s="17"/>
      <c r="M461" s="17"/>
    </row>
    <row r="462" spans="1:13" ht="13.5">
      <c r="A462" s="17"/>
      <c r="B462" s="18"/>
      <c r="C462" s="10">
        <v>38</v>
      </c>
      <c r="D462" s="12"/>
      <c r="E462" s="17"/>
      <c r="F462" s="17"/>
      <c r="G462" s="17"/>
      <c r="H462" s="17"/>
      <c r="I462" s="17"/>
      <c r="J462" s="17"/>
      <c r="K462" s="17"/>
      <c r="L462" s="17"/>
      <c r="M462" s="17"/>
    </row>
    <row r="463" spans="1:13" ht="13.5">
      <c r="A463" s="17"/>
      <c r="B463" s="18"/>
      <c r="C463" s="10">
        <v>81</v>
      </c>
      <c r="D463" s="12"/>
      <c r="E463" s="17"/>
      <c r="F463" s="17"/>
      <c r="G463" s="17"/>
      <c r="H463" s="17"/>
      <c r="I463" s="17"/>
      <c r="J463" s="17"/>
      <c r="K463" s="17"/>
      <c r="L463" s="17"/>
      <c r="M463" s="17"/>
    </row>
    <row r="464" spans="1:13" ht="13.5">
      <c r="A464" s="17"/>
      <c r="B464" s="18"/>
      <c r="C464" s="10">
        <v>78</v>
      </c>
      <c r="D464" s="12"/>
      <c r="E464" s="17"/>
      <c r="F464" s="17"/>
      <c r="G464" s="17"/>
      <c r="H464" s="17"/>
      <c r="I464" s="17"/>
      <c r="J464" s="17"/>
      <c r="K464" s="17"/>
      <c r="L464" s="17"/>
      <c r="M464" s="17"/>
    </row>
    <row r="465" spans="1:13" ht="13.5">
      <c r="A465" s="17"/>
      <c r="B465" s="18"/>
      <c r="C465" s="10">
        <v>42</v>
      </c>
      <c r="D465" s="12"/>
      <c r="E465" s="17"/>
      <c r="F465" s="17"/>
      <c r="G465" s="17"/>
      <c r="H465" s="17"/>
      <c r="I465" s="17"/>
      <c r="J465" s="17"/>
      <c r="K465" s="17"/>
      <c r="L465" s="17"/>
      <c r="M465" s="17"/>
    </row>
    <row r="466" spans="1:13" ht="13.5">
      <c r="A466" s="17"/>
      <c r="B466" s="18"/>
      <c r="C466" s="10">
        <v>60</v>
      </c>
      <c r="D466" s="12"/>
      <c r="E466" s="17"/>
      <c r="F466" s="17"/>
      <c r="G466" s="17"/>
      <c r="H466" s="17"/>
      <c r="I466" s="17"/>
      <c r="J466" s="17"/>
      <c r="K466" s="17"/>
      <c r="L466" s="17"/>
      <c r="M466" s="17"/>
    </row>
    <row r="467" spans="1:13" ht="13.5">
      <c r="A467" s="17"/>
      <c r="B467" s="18"/>
      <c r="C467" s="10">
        <v>12</v>
      </c>
      <c r="D467" s="12"/>
      <c r="E467" s="17"/>
      <c r="F467" s="17"/>
      <c r="G467" s="17"/>
      <c r="H467" s="17"/>
      <c r="I467" s="17"/>
      <c r="J467" s="17"/>
      <c r="K467" s="17"/>
      <c r="L467" s="17"/>
      <c r="M467" s="17"/>
    </row>
    <row r="468" spans="1:13" ht="13.5">
      <c r="A468" s="17"/>
      <c r="B468" s="18"/>
      <c r="C468" s="10">
        <v>27</v>
      </c>
      <c r="D468" s="12"/>
      <c r="E468" s="17"/>
      <c r="F468" s="17"/>
      <c r="G468" s="17"/>
      <c r="H468" s="17"/>
      <c r="I468" s="17"/>
      <c r="J468" s="17"/>
      <c r="K468" s="17"/>
      <c r="L468" s="17"/>
      <c r="M468" s="17"/>
    </row>
    <row r="469" spans="1:13" ht="13.5">
      <c r="A469" s="17"/>
      <c r="B469" s="18"/>
      <c r="C469" s="10">
        <v>32</v>
      </c>
      <c r="D469" s="12"/>
      <c r="E469" s="17"/>
      <c r="F469" s="17"/>
      <c r="G469" s="17"/>
      <c r="H469" s="17"/>
      <c r="I469" s="17"/>
      <c r="J469" s="17"/>
      <c r="K469" s="17"/>
      <c r="L469" s="17"/>
      <c r="M469" s="17"/>
    </row>
    <row r="470" spans="1:13" ht="13.5">
      <c r="A470" s="17"/>
      <c r="B470" s="18"/>
      <c r="C470" s="10">
        <v>98</v>
      </c>
      <c r="D470" s="12"/>
      <c r="E470" s="17"/>
      <c r="F470" s="17"/>
      <c r="G470" s="17"/>
      <c r="H470" s="17"/>
      <c r="I470" s="17"/>
      <c r="J470" s="17"/>
      <c r="K470" s="17"/>
      <c r="L470" s="17"/>
      <c r="M470" s="17"/>
    </row>
    <row r="471" spans="1:13" ht="13.5">
      <c r="A471" s="17"/>
      <c r="B471" s="18"/>
      <c r="C471" s="10">
        <v>66</v>
      </c>
      <c r="D471" s="12"/>
      <c r="E471" s="17"/>
      <c r="F471" s="17"/>
      <c r="G471" s="17"/>
      <c r="H471" s="17"/>
      <c r="I471" s="17"/>
      <c r="J471" s="17"/>
      <c r="K471" s="17"/>
      <c r="L471" s="17"/>
      <c r="M471" s="17"/>
    </row>
    <row r="472" spans="1:13" ht="13.5">
      <c r="A472" s="17"/>
      <c r="B472" s="18"/>
      <c r="C472" s="10">
        <v>78</v>
      </c>
      <c r="D472" s="12"/>
      <c r="E472" s="17"/>
      <c r="F472" s="17"/>
      <c r="G472" s="17"/>
      <c r="H472" s="17"/>
      <c r="I472" s="17"/>
      <c r="J472" s="17"/>
      <c r="K472" s="17"/>
      <c r="L472" s="17"/>
      <c r="M472" s="17"/>
    </row>
    <row r="473" spans="1:13" ht="13.5">
      <c r="A473" s="17"/>
      <c r="B473" s="18"/>
      <c r="C473" s="10">
        <v>43</v>
      </c>
      <c r="D473" s="12"/>
      <c r="E473" s="17"/>
      <c r="F473" s="17"/>
      <c r="G473" s="17"/>
      <c r="H473" s="17"/>
      <c r="I473" s="17"/>
      <c r="J473" s="17"/>
      <c r="K473" s="17"/>
      <c r="L473" s="17"/>
      <c r="M473" s="17"/>
    </row>
    <row r="474" spans="1:13" ht="13.5">
      <c r="A474" s="17"/>
      <c r="B474" s="18"/>
      <c r="C474" s="10">
        <v>87</v>
      </c>
      <c r="D474" s="12"/>
      <c r="E474" s="17"/>
      <c r="F474" s="17"/>
      <c r="G474" s="17"/>
      <c r="H474" s="17"/>
      <c r="I474" s="17"/>
      <c r="J474" s="17"/>
      <c r="K474" s="17"/>
      <c r="L474" s="17"/>
      <c r="M474" s="17"/>
    </row>
    <row r="475" spans="1:13" ht="13.5">
      <c r="A475" s="17"/>
      <c r="B475" s="18"/>
      <c r="C475" s="10">
        <v>96</v>
      </c>
      <c r="D475" s="12"/>
      <c r="E475" s="17"/>
      <c r="F475" s="17"/>
      <c r="G475" s="17"/>
      <c r="H475" s="17"/>
      <c r="I475" s="17"/>
      <c r="J475" s="17"/>
      <c r="K475" s="17"/>
      <c r="L475" s="17"/>
      <c r="M475" s="17"/>
    </row>
    <row r="476" spans="1:13" ht="13.5">
      <c r="A476" s="17"/>
      <c r="B476" s="18"/>
      <c r="C476" s="10">
        <v>40</v>
      </c>
      <c r="D476" s="12"/>
      <c r="E476" s="17"/>
      <c r="F476" s="17"/>
      <c r="G476" s="17"/>
      <c r="H476" s="17"/>
      <c r="I476" s="17"/>
      <c r="J476" s="17"/>
      <c r="K476" s="17"/>
      <c r="L476" s="17"/>
      <c r="M476" s="17"/>
    </row>
    <row r="477" spans="1:13" ht="13.5">
      <c r="A477" s="17"/>
      <c r="B477" s="18"/>
      <c r="C477" s="10">
        <v>45</v>
      </c>
      <c r="D477" s="12"/>
      <c r="E477" s="17"/>
      <c r="F477" s="17"/>
      <c r="G477" s="17"/>
      <c r="H477" s="17"/>
      <c r="I477" s="17"/>
      <c r="J477" s="17"/>
      <c r="K477" s="17"/>
      <c r="L477" s="17"/>
      <c r="M477" s="17"/>
    </row>
    <row r="478" spans="1:13" ht="13.5">
      <c r="A478" s="17"/>
      <c r="B478" s="18"/>
      <c r="C478" s="10">
        <v>82</v>
      </c>
      <c r="D478" s="12"/>
      <c r="E478" s="17"/>
      <c r="F478" s="17"/>
      <c r="G478" s="17"/>
      <c r="H478" s="17"/>
      <c r="I478" s="17"/>
      <c r="J478" s="17"/>
      <c r="K478" s="17"/>
      <c r="L478" s="17"/>
      <c r="M478" s="17"/>
    </row>
    <row r="479" spans="1:13" ht="13.5">
      <c r="A479" s="17"/>
      <c r="B479" s="18"/>
      <c r="C479" s="10">
        <v>98</v>
      </c>
      <c r="D479" s="12"/>
      <c r="E479" s="17"/>
      <c r="F479" s="17"/>
      <c r="G479" s="17"/>
      <c r="H479" s="17"/>
      <c r="I479" s="17"/>
      <c r="J479" s="17"/>
      <c r="K479" s="17"/>
      <c r="L479" s="17"/>
      <c r="M479" s="17"/>
    </row>
    <row r="480" spans="1:13" ht="13.5">
      <c r="A480" s="17"/>
      <c r="B480" s="18"/>
      <c r="C480" s="10">
        <v>49</v>
      </c>
      <c r="D480" s="12"/>
      <c r="E480" s="17"/>
      <c r="F480" s="17"/>
      <c r="G480" s="17"/>
      <c r="H480" s="17"/>
      <c r="I480" s="17"/>
      <c r="J480" s="17"/>
      <c r="K480" s="17"/>
      <c r="L480" s="17"/>
      <c r="M480" s="17"/>
    </row>
    <row r="481" spans="1:13" ht="13.5">
      <c r="A481" s="17"/>
      <c r="B481" s="18"/>
      <c r="C481" s="10">
        <v>83</v>
      </c>
      <c r="D481" s="12"/>
      <c r="E481" s="17"/>
      <c r="F481" s="17"/>
      <c r="G481" s="17"/>
      <c r="H481" s="17"/>
      <c r="I481" s="17"/>
      <c r="J481" s="17"/>
      <c r="K481" s="17"/>
      <c r="L481" s="17"/>
      <c r="M481" s="17"/>
    </row>
    <row r="482" spans="1:13" ht="13.5">
      <c r="A482" s="17"/>
      <c r="B482" s="18"/>
      <c r="C482" s="10">
        <v>96</v>
      </c>
      <c r="D482" s="12"/>
      <c r="E482" s="17"/>
      <c r="F482" s="17"/>
      <c r="G482" s="17"/>
      <c r="H482" s="17"/>
      <c r="I482" s="17"/>
      <c r="J482" s="17"/>
      <c r="K482" s="17"/>
      <c r="L482" s="17"/>
      <c r="M482" s="17"/>
    </row>
    <row r="483" spans="1:13" ht="13.5">
      <c r="A483" s="17"/>
      <c r="B483" s="18"/>
      <c r="C483" s="10">
        <v>38</v>
      </c>
      <c r="D483" s="12"/>
      <c r="E483" s="17"/>
      <c r="F483" s="17"/>
      <c r="G483" s="17"/>
      <c r="H483" s="17"/>
      <c r="I483" s="17"/>
      <c r="J483" s="17"/>
      <c r="K483" s="17"/>
      <c r="L483" s="17"/>
      <c r="M483" s="17"/>
    </row>
    <row r="484" spans="1:13" ht="13.5">
      <c r="A484" s="17"/>
      <c r="B484" s="18"/>
      <c r="C484" s="10">
        <v>80</v>
      </c>
      <c r="D484" s="12"/>
      <c r="E484" s="17"/>
      <c r="F484" s="17"/>
      <c r="G484" s="17"/>
      <c r="H484" s="17"/>
      <c r="I484" s="17"/>
      <c r="J484" s="17"/>
      <c r="K484" s="17"/>
      <c r="L484" s="17"/>
      <c r="M484" s="17"/>
    </row>
    <row r="485" spans="1:13" ht="13.5">
      <c r="A485" s="17"/>
      <c r="B485" s="18"/>
      <c r="C485" s="10">
        <v>12</v>
      </c>
      <c r="D485" s="12"/>
      <c r="E485" s="17"/>
      <c r="F485" s="17"/>
      <c r="G485" s="17"/>
      <c r="H485" s="17"/>
      <c r="I485" s="17"/>
      <c r="J485" s="17"/>
      <c r="K485" s="17"/>
      <c r="L485" s="17"/>
      <c r="M485" s="17"/>
    </row>
    <row r="486" spans="1:13" ht="13.5">
      <c r="A486" s="17"/>
      <c r="B486" s="18"/>
      <c r="C486" s="10">
        <v>51</v>
      </c>
      <c r="D486" s="12"/>
      <c r="E486" s="17"/>
      <c r="F486" s="17"/>
      <c r="G486" s="17"/>
      <c r="H486" s="17"/>
      <c r="I486" s="17"/>
      <c r="J486" s="17"/>
      <c r="K486" s="17"/>
      <c r="L486" s="17"/>
      <c r="M486" s="17"/>
    </row>
    <row r="487" spans="1:13" ht="13.5">
      <c r="A487" s="17"/>
      <c r="B487" s="18"/>
      <c r="C487" s="10">
        <v>97</v>
      </c>
      <c r="D487" s="12"/>
      <c r="E487" s="17"/>
      <c r="F487" s="17"/>
      <c r="G487" s="17"/>
      <c r="H487" s="17"/>
      <c r="I487" s="17"/>
      <c r="J487" s="17"/>
      <c r="K487" s="17"/>
      <c r="L487" s="17"/>
      <c r="M487" s="17"/>
    </row>
    <row r="488" spans="1:13" ht="13.5">
      <c r="A488" s="17"/>
      <c r="B488" s="18"/>
      <c r="C488" s="10">
        <v>81</v>
      </c>
      <c r="D488" s="12"/>
      <c r="E488" s="17"/>
      <c r="F488" s="17"/>
      <c r="G488" s="17"/>
      <c r="H488" s="17"/>
      <c r="I488" s="17"/>
      <c r="J488" s="17"/>
      <c r="K488" s="17"/>
      <c r="L488" s="17"/>
      <c r="M488" s="17"/>
    </row>
    <row r="489" spans="1:13" ht="13.5">
      <c r="A489" s="17"/>
      <c r="B489" s="18"/>
      <c r="C489" s="10">
        <v>55</v>
      </c>
      <c r="D489" s="12"/>
      <c r="E489" s="17"/>
      <c r="F489" s="17"/>
      <c r="G489" s="17"/>
      <c r="H489" s="17"/>
      <c r="I489" s="17"/>
      <c r="J489" s="17"/>
      <c r="K489" s="17"/>
      <c r="L489" s="17"/>
      <c r="M489" s="17"/>
    </row>
    <row r="490" spans="1:13" ht="13.5">
      <c r="A490" s="17"/>
      <c r="B490" s="18"/>
      <c r="C490" s="10">
        <v>60</v>
      </c>
      <c r="D490" s="12"/>
      <c r="E490" s="17"/>
      <c r="F490" s="17"/>
      <c r="G490" s="17"/>
      <c r="H490" s="17"/>
      <c r="I490" s="17"/>
      <c r="J490" s="17"/>
      <c r="K490" s="17"/>
      <c r="L490" s="17"/>
      <c r="M490" s="17"/>
    </row>
    <row r="491" spans="1:13" ht="13.5">
      <c r="A491" s="17"/>
      <c r="B491" s="18"/>
      <c r="C491" s="10">
        <v>18</v>
      </c>
      <c r="D491" s="12"/>
      <c r="E491" s="17"/>
      <c r="F491" s="17"/>
      <c r="G491" s="17"/>
      <c r="H491" s="17"/>
      <c r="I491" s="17"/>
      <c r="J491" s="17"/>
      <c r="K491" s="17"/>
      <c r="L491" s="17"/>
      <c r="M491" s="17"/>
    </row>
    <row r="492" spans="1:13" ht="13.5">
      <c r="A492" s="17"/>
      <c r="B492" s="18"/>
      <c r="C492" s="10">
        <v>78</v>
      </c>
      <c r="D492" s="12"/>
      <c r="E492" s="17"/>
      <c r="F492" s="17"/>
      <c r="G492" s="17"/>
      <c r="H492" s="17"/>
      <c r="I492" s="17"/>
      <c r="J492" s="17"/>
      <c r="K492" s="17"/>
      <c r="L492" s="17"/>
      <c r="M492" s="17"/>
    </row>
    <row r="493" spans="1:13" ht="13.5">
      <c r="A493" s="17"/>
      <c r="B493" s="18"/>
      <c r="C493" s="10">
        <v>63</v>
      </c>
      <c r="D493" s="12"/>
      <c r="E493" s="17"/>
      <c r="F493" s="17"/>
      <c r="G493" s="17"/>
      <c r="H493" s="17"/>
      <c r="I493" s="17"/>
      <c r="J493" s="17"/>
      <c r="K493" s="17"/>
      <c r="L493" s="17"/>
      <c r="M493" s="17"/>
    </row>
    <row r="494" spans="1:13" ht="13.5">
      <c r="A494" s="17"/>
      <c r="B494" s="18"/>
      <c r="C494" s="10">
        <v>75</v>
      </c>
      <c r="D494" s="12"/>
      <c r="E494" s="17"/>
      <c r="F494" s="17"/>
      <c r="G494" s="17"/>
      <c r="H494" s="17"/>
      <c r="I494" s="17"/>
      <c r="J494" s="17"/>
      <c r="K494" s="17"/>
      <c r="L494" s="17"/>
      <c r="M494" s="17"/>
    </row>
    <row r="495" spans="1:13" ht="13.5">
      <c r="A495" s="17"/>
      <c r="B495" s="18"/>
      <c r="C495" s="10">
        <v>73</v>
      </c>
      <c r="D495" s="12"/>
      <c r="E495" s="17"/>
      <c r="F495" s="17"/>
      <c r="G495" s="17"/>
      <c r="H495" s="17"/>
      <c r="I495" s="17"/>
      <c r="J495" s="17"/>
      <c r="K495" s="17"/>
      <c r="L495" s="17"/>
      <c r="M495" s="17"/>
    </row>
    <row r="496" spans="1:13" ht="13.5">
      <c r="A496" s="17"/>
      <c r="B496" s="18"/>
      <c r="C496" s="10">
        <v>66</v>
      </c>
      <c r="D496" s="12"/>
      <c r="E496" s="17"/>
      <c r="F496" s="17"/>
      <c r="G496" s="17"/>
      <c r="H496" s="17"/>
      <c r="I496" s="17"/>
      <c r="J496" s="17"/>
      <c r="K496" s="17"/>
      <c r="L496" s="17"/>
      <c r="M496" s="17"/>
    </row>
    <row r="497" spans="1:13" ht="13.5">
      <c r="A497" s="17"/>
      <c r="B497" s="18"/>
      <c r="C497" s="10">
        <v>86</v>
      </c>
      <c r="D497" s="12"/>
      <c r="E497" s="17"/>
      <c r="F497" s="17"/>
      <c r="G497" s="17"/>
      <c r="H497" s="17"/>
      <c r="I497" s="17"/>
      <c r="J497" s="17"/>
      <c r="K497" s="17"/>
      <c r="L497" s="17"/>
      <c r="M497" s="17"/>
    </row>
    <row r="498" spans="1:13" ht="13.5">
      <c r="A498" s="17"/>
      <c r="B498" s="18"/>
      <c r="C498" s="10">
        <v>49</v>
      </c>
      <c r="D498" s="12"/>
      <c r="E498" s="17"/>
      <c r="F498" s="17"/>
      <c r="G498" s="17"/>
      <c r="H498" s="17"/>
      <c r="I498" s="17"/>
      <c r="J498" s="17"/>
      <c r="K498" s="17"/>
      <c r="L498" s="17"/>
      <c r="M498" s="17"/>
    </row>
    <row r="499" spans="1:13" ht="13.5">
      <c r="A499" s="17"/>
      <c r="B499" s="18"/>
      <c r="C499" s="10">
        <v>86</v>
      </c>
      <c r="D499" s="12"/>
      <c r="E499" s="17"/>
      <c r="F499" s="17"/>
      <c r="G499" s="17"/>
      <c r="H499" s="17"/>
      <c r="I499" s="17"/>
      <c r="J499" s="17"/>
      <c r="K499" s="17"/>
      <c r="L499" s="17"/>
      <c r="M499" s="17"/>
    </row>
    <row r="500" spans="1:13" ht="13.5">
      <c r="A500" s="17"/>
      <c r="B500" s="18"/>
      <c r="C500" s="10">
        <v>72</v>
      </c>
      <c r="D500" s="12"/>
      <c r="E500" s="17"/>
      <c r="F500" s="17"/>
      <c r="G500" s="17"/>
      <c r="H500" s="17"/>
      <c r="I500" s="17"/>
      <c r="J500" s="17"/>
      <c r="K500" s="17"/>
      <c r="L500" s="17"/>
      <c r="M500" s="17"/>
    </row>
    <row r="501" spans="1:13" ht="13.5">
      <c r="A501" s="17"/>
      <c r="B501" s="18"/>
      <c r="C501" s="10">
        <v>93</v>
      </c>
      <c r="D501" s="12"/>
      <c r="E501" s="17"/>
      <c r="F501" s="17"/>
      <c r="G501" s="17"/>
      <c r="H501" s="17"/>
      <c r="I501" s="17"/>
      <c r="J501" s="17"/>
      <c r="K501" s="17"/>
      <c r="L501" s="17"/>
      <c r="M501" s="17"/>
    </row>
    <row r="502" spans="1:13" ht="13.5">
      <c r="A502" s="17"/>
      <c r="B502" s="18"/>
      <c r="C502" s="10">
        <v>47</v>
      </c>
      <c r="D502" s="12"/>
      <c r="E502" s="17"/>
      <c r="F502" s="17"/>
      <c r="G502" s="17"/>
      <c r="H502" s="17"/>
      <c r="I502" s="17"/>
      <c r="J502" s="17"/>
      <c r="K502" s="17"/>
      <c r="L502" s="17"/>
      <c r="M502" s="17"/>
    </row>
    <row r="503" spans="1:13" ht="13.5">
      <c r="A503" s="17"/>
      <c r="B503" s="18"/>
      <c r="C503" s="10">
        <v>73</v>
      </c>
      <c r="D503" s="12"/>
      <c r="E503" s="17"/>
      <c r="F503" s="17"/>
      <c r="G503" s="17"/>
      <c r="H503" s="17"/>
      <c r="I503" s="17"/>
      <c r="J503" s="17"/>
      <c r="K503" s="17"/>
      <c r="L503" s="17"/>
      <c r="M503" s="17"/>
    </row>
    <row r="504" spans="1:13" ht="13.5">
      <c r="A504" s="17"/>
      <c r="B504" s="18"/>
      <c r="C504" s="10">
        <v>31</v>
      </c>
      <c r="D504" s="12"/>
      <c r="E504" s="17"/>
      <c r="F504" s="17"/>
      <c r="G504" s="17"/>
      <c r="H504" s="17"/>
      <c r="I504" s="17"/>
      <c r="J504" s="17"/>
      <c r="K504" s="17"/>
      <c r="L504" s="17"/>
      <c r="M504" s="17"/>
    </row>
    <row r="505" spans="1:13" ht="13.5">
      <c r="A505" s="17"/>
      <c r="B505" s="18"/>
      <c r="C505" s="10">
        <v>31</v>
      </c>
      <c r="D505" s="12"/>
      <c r="E505" s="17"/>
      <c r="F505" s="17"/>
      <c r="G505" s="17"/>
      <c r="H505" s="17"/>
      <c r="I505" s="17"/>
      <c r="J505" s="17"/>
      <c r="K505" s="17"/>
      <c r="L505" s="17"/>
      <c r="M505" s="17"/>
    </row>
    <row r="506" spans="1:13" ht="13.5">
      <c r="A506" s="17"/>
      <c r="B506" s="18"/>
      <c r="C506" s="10">
        <v>45</v>
      </c>
      <c r="D506" s="12"/>
      <c r="E506" s="17"/>
      <c r="F506" s="17"/>
      <c r="G506" s="17"/>
      <c r="H506" s="17"/>
      <c r="I506" s="17"/>
      <c r="J506" s="17"/>
      <c r="K506" s="17"/>
      <c r="L506" s="17"/>
      <c r="M506" s="17"/>
    </row>
    <row r="507" spans="1:13" ht="13.5">
      <c r="A507" s="17"/>
      <c r="B507" s="18"/>
      <c r="C507" s="10">
        <v>45</v>
      </c>
      <c r="D507" s="12"/>
      <c r="E507" s="17"/>
      <c r="F507" s="17"/>
      <c r="G507" s="17"/>
      <c r="H507" s="17"/>
      <c r="I507" s="17"/>
      <c r="J507" s="17"/>
      <c r="K507" s="17"/>
      <c r="L507" s="17"/>
      <c r="M507" s="17"/>
    </row>
    <row r="508" spans="1:13" ht="13.5">
      <c r="A508" s="17"/>
      <c r="B508" s="18"/>
      <c r="C508" s="10">
        <v>26</v>
      </c>
      <c r="D508" s="12"/>
      <c r="E508" s="17"/>
      <c r="F508" s="17"/>
      <c r="G508" s="17"/>
      <c r="H508" s="17"/>
      <c r="I508" s="17"/>
      <c r="J508" s="17"/>
      <c r="K508" s="17"/>
      <c r="L508" s="17"/>
      <c r="M508" s="17"/>
    </row>
    <row r="509" spans="1:13" ht="13.5">
      <c r="A509" s="17"/>
      <c r="B509" s="18"/>
      <c r="C509" s="10">
        <v>53</v>
      </c>
      <c r="D509" s="12"/>
      <c r="E509" s="17"/>
      <c r="F509" s="17"/>
      <c r="G509" s="17"/>
      <c r="H509" s="17"/>
      <c r="I509" s="17"/>
      <c r="J509" s="17"/>
      <c r="K509" s="17"/>
      <c r="L509" s="17"/>
      <c r="M509" s="17"/>
    </row>
    <row r="510" spans="1:13" ht="13.5">
      <c r="A510" s="17"/>
      <c r="B510" s="18"/>
      <c r="C510" s="10">
        <v>27</v>
      </c>
      <c r="D510" s="12"/>
      <c r="E510" s="17"/>
      <c r="F510" s="17"/>
      <c r="G510" s="17"/>
      <c r="H510" s="17"/>
      <c r="I510" s="17"/>
      <c r="J510" s="17"/>
      <c r="K510" s="17"/>
      <c r="L510" s="17"/>
      <c r="M510" s="17"/>
    </row>
    <row r="511" spans="1:13" ht="13.5">
      <c r="A511" s="17"/>
      <c r="B511" s="18"/>
      <c r="C511" s="10">
        <v>94</v>
      </c>
      <c r="D511" s="12"/>
      <c r="E511" s="17"/>
      <c r="F511" s="17"/>
      <c r="G511" s="17"/>
      <c r="H511" s="17"/>
      <c r="I511" s="17"/>
      <c r="J511" s="17"/>
      <c r="K511" s="17"/>
      <c r="L511" s="17"/>
      <c r="M511" s="17"/>
    </row>
    <row r="512" spans="1:13" ht="13.5">
      <c r="A512" s="17"/>
      <c r="B512" s="18"/>
      <c r="C512" s="10">
        <v>35</v>
      </c>
      <c r="D512" s="12"/>
      <c r="E512" s="17"/>
      <c r="F512" s="17"/>
      <c r="G512" s="17"/>
      <c r="H512" s="17"/>
      <c r="I512" s="17"/>
      <c r="J512" s="17"/>
      <c r="K512" s="17"/>
      <c r="L512" s="17"/>
      <c r="M512" s="17"/>
    </row>
    <row r="513" spans="1:13" ht="13.5">
      <c r="A513" s="17"/>
      <c r="B513" s="18"/>
      <c r="C513" s="10">
        <v>46</v>
      </c>
      <c r="D513" s="12"/>
      <c r="E513" s="17"/>
      <c r="F513" s="17"/>
      <c r="G513" s="17"/>
      <c r="H513" s="17"/>
      <c r="I513" s="17"/>
      <c r="J513" s="17"/>
      <c r="K513" s="17"/>
      <c r="L513" s="17"/>
      <c r="M513" s="17"/>
    </row>
    <row r="514" spans="1:13" ht="13.5">
      <c r="A514" s="17"/>
      <c r="B514" s="18"/>
      <c r="C514" s="10">
        <v>93</v>
      </c>
      <c r="D514" s="12"/>
      <c r="E514" s="17"/>
      <c r="F514" s="17"/>
      <c r="G514" s="17"/>
      <c r="H514" s="17"/>
      <c r="I514" s="17"/>
      <c r="J514" s="17"/>
      <c r="K514" s="17"/>
      <c r="L514" s="17"/>
      <c r="M514" s="17"/>
    </row>
    <row r="515" spans="1:13" ht="13.5">
      <c r="A515" s="17"/>
      <c r="B515" s="18"/>
      <c r="C515" s="10">
        <v>71</v>
      </c>
      <c r="D515" s="12"/>
      <c r="E515" s="17"/>
      <c r="F515" s="17"/>
      <c r="G515" s="17"/>
      <c r="H515" s="17"/>
      <c r="I515" s="17"/>
      <c r="J515" s="17"/>
      <c r="K515" s="17"/>
      <c r="L515" s="17"/>
      <c r="M515" s="17"/>
    </row>
    <row r="516" spans="1:13" ht="13.5">
      <c r="A516" s="17"/>
      <c r="B516" s="18"/>
      <c r="C516" s="10">
        <v>24</v>
      </c>
      <c r="D516" s="12"/>
      <c r="E516" s="17"/>
      <c r="F516" s="17"/>
      <c r="G516" s="17"/>
      <c r="H516" s="17"/>
      <c r="I516" s="17"/>
      <c r="J516" s="17"/>
      <c r="K516" s="17"/>
      <c r="L516" s="17"/>
      <c r="M516" s="17"/>
    </row>
    <row r="517" spans="1:13" ht="13.5">
      <c r="A517" s="17"/>
      <c r="B517" s="18"/>
      <c r="C517" s="10">
        <v>83</v>
      </c>
      <c r="D517" s="12"/>
      <c r="E517" s="17"/>
      <c r="F517" s="17"/>
      <c r="G517" s="17"/>
      <c r="H517" s="17"/>
      <c r="I517" s="17"/>
      <c r="J517" s="17"/>
      <c r="K517" s="17"/>
      <c r="L517" s="17"/>
      <c r="M517" s="17"/>
    </row>
    <row r="518" spans="1:13" ht="13.5">
      <c r="A518" s="17"/>
      <c r="B518" s="18"/>
      <c r="C518" s="10">
        <v>22</v>
      </c>
      <c r="D518" s="12"/>
      <c r="E518" s="17"/>
      <c r="F518" s="17"/>
      <c r="G518" s="17"/>
      <c r="H518" s="17"/>
      <c r="I518" s="17"/>
      <c r="J518" s="17"/>
      <c r="K518" s="17"/>
      <c r="L518" s="17"/>
      <c r="M518" s="17"/>
    </row>
    <row r="519" spans="1:13" ht="13.5">
      <c r="A519" s="17"/>
      <c r="B519" s="18"/>
      <c r="C519" s="10">
        <v>67</v>
      </c>
      <c r="D519" s="12"/>
      <c r="E519" s="17"/>
      <c r="F519" s="17"/>
      <c r="G519" s="17"/>
      <c r="H519" s="17"/>
      <c r="I519" s="17"/>
      <c r="J519" s="17"/>
      <c r="K519" s="17"/>
      <c r="L519" s="17"/>
      <c r="M519" s="17"/>
    </row>
    <row r="520" spans="1:13" ht="13.5">
      <c r="A520" s="17"/>
      <c r="B520" s="18"/>
      <c r="C520" s="10">
        <v>27</v>
      </c>
      <c r="D520" s="12"/>
      <c r="E520" s="17"/>
      <c r="F520" s="17"/>
      <c r="G520" s="17"/>
      <c r="H520" s="17"/>
      <c r="I520" s="17"/>
      <c r="J520" s="17"/>
      <c r="K520" s="17"/>
      <c r="L520" s="17"/>
      <c r="M520" s="17"/>
    </row>
    <row r="521" spans="1:13" ht="13.5">
      <c r="A521" s="17"/>
      <c r="B521" s="18"/>
      <c r="C521" s="10">
        <v>13</v>
      </c>
      <c r="D521" s="12"/>
      <c r="E521" s="17"/>
      <c r="F521" s="17"/>
      <c r="G521" s="17"/>
      <c r="H521" s="17"/>
      <c r="I521" s="17"/>
      <c r="J521" s="17"/>
      <c r="K521" s="17"/>
      <c r="L521" s="17"/>
      <c r="M521" s="17"/>
    </row>
    <row r="522" spans="1:13" ht="13.5">
      <c r="A522" s="17"/>
      <c r="B522" s="18"/>
      <c r="C522" s="10">
        <v>20</v>
      </c>
      <c r="D522" s="12"/>
      <c r="E522" s="17"/>
      <c r="F522" s="17"/>
      <c r="G522" s="17"/>
      <c r="H522" s="17"/>
      <c r="I522" s="17"/>
      <c r="J522" s="17"/>
      <c r="K522" s="17"/>
      <c r="L522" s="17"/>
      <c r="M522" s="17"/>
    </row>
    <row r="523" spans="1:13" ht="13.5">
      <c r="A523" s="17"/>
      <c r="B523" s="18"/>
      <c r="C523" s="10">
        <v>12</v>
      </c>
      <c r="D523" s="12"/>
      <c r="E523" s="17"/>
      <c r="F523" s="17"/>
      <c r="G523" s="17"/>
      <c r="H523" s="17"/>
      <c r="I523" s="17"/>
      <c r="J523" s="17"/>
      <c r="K523" s="17"/>
      <c r="L523" s="17"/>
      <c r="M523" s="17"/>
    </row>
    <row r="524" spans="1:13" ht="13.5">
      <c r="A524" s="17"/>
      <c r="B524" s="18"/>
      <c r="C524" s="10">
        <v>63</v>
      </c>
      <c r="D524" s="12"/>
      <c r="E524" s="17"/>
      <c r="F524" s="17"/>
      <c r="G524" s="17"/>
      <c r="H524" s="17"/>
      <c r="I524" s="17"/>
      <c r="J524" s="17"/>
      <c r="K524" s="17"/>
      <c r="L524" s="17"/>
      <c r="M524" s="17"/>
    </row>
    <row r="525" spans="1:13" ht="13.5">
      <c r="A525" s="17"/>
      <c r="B525" s="18"/>
      <c r="C525" s="10">
        <v>50</v>
      </c>
      <c r="D525" s="12"/>
      <c r="E525" s="17"/>
      <c r="F525" s="17"/>
      <c r="G525" s="17"/>
      <c r="H525" s="17"/>
      <c r="I525" s="17"/>
      <c r="J525" s="17"/>
      <c r="K525" s="17"/>
      <c r="L525" s="17"/>
      <c r="M525" s="17"/>
    </row>
    <row r="526" spans="1:13" ht="13.5">
      <c r="A526" s="17"/>
      <c r="B526" s="18"/>
      <c r="C526" s="10">
        <v>58</v>
      </c>
      <c r="D526" s="12"/>
      <c r="E526" s="17"/>
      <c r="F526" s="17"/>
      <c r="G526" s="17"/>
      <c r="H526" s="17"/>
      <c r="I526" s="17"/>
      <c r="J526" s="17"/>
      <c r="K526" s="17"/>
      <c r="L526" s="17"/>
      <c r="M526" s="17"/>
    </row>
    <row r="527" spans="1:13" ht="13.5">
      <c r="A527" s="17"/>
      <c r="B527" s="18"/>
      <c r="C527" s="10">
        <v>68</v>
      </c>
      <c r="D527" s="12"/>
      <c r="E527" s="17"/>
      <c r="F527" s="17"/>
      <c r="G527" s="17"/>
      <c r="H527" s="17"/>
      <c r="I527" s="17"/>
      <c r="J527" s="17"/>
      <c r="K527" s="17"/>
      <c r="L527" s="17"/>
      <c r="M527" s="17"/>
    </row>
    <row r="528" spans="1:13" ht="13.5">
      <c r="A528" s="17"/>
      <c r="B528" s="18"/>
      <c r="C528" s="10">
        <v>56</v>
      </c>
      <c r="D528" s="12"/>
      <c r="E528" s="17"/>
      <c r="F528" s="17"/>
      <c r="G528" s="17"/>
      <c r="H528" s="17"/>
      <c r="I528" s="17"/>
      <c r="J528" s="17"/>
      <c r="K528" s="17"/>
      <c r="L528" s="17"/>
      <c r="M528" s="17"/>
    </row>
    <row r="529" spans="1:13" ht="13.5">
      <c r="A529" s="17"/>
      <c r="B529" s="18"/>
      <c r="C529" s="10">
        <v>73</v>
      </c>
      <c r="D529" s="12"/>
      <c r="E529" s="17"/>
      <c r="F529" s="17"/>
      <c r="G529" s="17"/>
      <c r="H529" s="17"/>
      <c r="I529" s="17"/>
      <c r="J529" s="17"/>
      <c r="K529" s="17"/>
      <c r="L529" s="17"/>
      <c r="M529" s="17"/>
    </row>
    <row r="530" spans="1:13" ht="13.5">
      <c r="A530" s="17"/>
      <c r="B530" s="18"/>
      <c r="C530" s="10">
        <v>83</v>
      </c>
      <c r="D530" s="12"/>
      <c r="E530" s="17"/>
      <c r="F530" s="17"/>
      <c r="G530" s="17"/>
      <c r="H530" s="17"/>
      <c r="I530" s="17"/>
      <c r="J530" s="17"/>
      <c r="K530" s="17"/>
      <c r="L530" s="17"/>
      <c r="M530" s="17"/>
    </row>
    <row r="531" spans="1:13" ht="13.5">
      <c r="A531" s="17"/>
      <c r="B531" s="18"/>
      <c r="C531" s="10">
        <v>62</v>
      </c>
      <c r="D531" s="12"/>
      <c r="E531" s="17"/>
      <c r="F531" s="17"/>
      <c r="G531" s="17"/>
      <c r="H531" s="17"/>
      <c r="I531" s="17"/>
      <c r="J531" s="17"/>
      <c r="K531" s="17"/>
      <c r="L531" s="17"/>
      <c r="M531" s="17"/>
    </row>
    <row r="532" spans="1:13" ht="13.5">
      <c r="A532" s="17"/>
      <c r="B532" s="18"/>
      <c r="C532" s="10">
        <v>75</v>
      </c>
      <c r="D532" s="12"/>
      <c r="E532" s="17"/>
      <c r="F532" s="17"/>
      <c r="G532" s="17"/>
      <c r="H532" s="17"/>
      <c r="I532" s="17"/>
      <c r="J532" s="17"/>
      <c r="K532" s="17"/>
      <c r="L532" s="17"/>
      <c r="M532" s="17"/>
    </row>
    <row r="533" spans="1:13" ht="13.5">
      <c r="A533" s="17"/>
      <c r="B533" s="18"/>
      <c r="C533" s="10">
        <v>86</v>
      </c>
      <c r="D533" s="12"/>
      <c r="E533" s="17"/>
      <c r="F533" s="17"/>
      <c r="G533" s="17"/>
      <c r="H533" s="17"/>
      <c r="I533" s="17"/>
      <c r="J533" s="17"/>
      <c r="K533" s="17"/>
      <c r="L533" s="17"/>
      <c r="M533" s="17"/>
    </row>
    <row r="534" spans="1:13" ht="13.5">
      <c r="A534" s="17"/>
      <c r="B534" s="18"/>
      <c r="C534" s="10">
        <v>100</v>
      </c>
      <c r="D534" s="12"/>
      <c r="E534" s="17"/>
      <c r="F534" s="17"/>
      <c r="G534" s="17"/>
      <c r="H534" s="17"/>
      <c r="I534" s="17"/>
      <c r="J534" s="17"/>
      <c r="K534" s="17"/>
      <c r="L534" s="17"/>
      <c r="M534" s="17"/>
    </row>
    <row r="535" spans="1:13" ht="13.5">
      <c r="A535" s="17"/>
      <c r="B535" s="18"/>
      <c r="C535" s="10">
        <v>85</v>
      </c>
      <c r="D535" s="12"/>
      <c r="E535" s="17"/>
      <c r="F535" s="17"/>
      <c r="G535" s="17"/>
      <c r="H535" s="17"/>
      <c r="I535" s="17"/>
      <c r="J535" s="17"/>
      <c r="K535" s="17"/>
      <c r="L535" s="17"/>
      <c r="M535" s="17"/>
    </row>
    <row r="536" spans="1:13" ht="13.5">
      <c r="A536" s="17"/>
      <c r="B536" s="18"/>
      <c r="C536" s="10">
        <v>27</v>
      </c>
      <c r="D536" s="12"/>
      <c r="E536" s="17"/>
      <c r="F536" s="17"/>
      <c r="G536" s="17"/>
      <c r="H536" s="17"/>
      <c r="I536" s="17"/>
      <c r="J536" s="17"/>
      <c r="K536" s="17"/>
      <c r="L536" s="17"/>
      <c r="M536" s="17"/>
    </row>
    <row r="537" spans="1:13" ht="13.5">
      <c r="A537" s="17"/>
      <c r="B537" s="18"/>
      <c r="C537" s="10">
        <v>20</v>
      </c>
      <c r="D537" s="12"/>
      <c r="E537" s="17"/>
      <c r="F537" s="17"/>
      <c r="G537" s="17"/>
      <c r="H537" s="17"/>
      <c r="I537" s="17"/>
      <c r="J537" s="17"/>
      <c r="K537" s="17"/>
      <c r="L537" s="17"/>
      <c r="M537" s="17"/>
    </row>
    <row r="538" spans="1:13" ht="13.5">
      <c r="A538" s="17"/>
      <c r="B538" s="18"/>
      <c r="C538" s="10">
        <v>24</v>
      </c>
      <c r="D538" s="12"/>
      <c r="E538" s="17"/>
      <c r="F538" s="17"/>
      <c r="G538" s="17"/>
      <c r="H538" s="17"/>
      <c r="I538" s="17"/>
      <c r="J538" s="17"/>
      <c r="K538" s="17"/>
      <c r="L538" s="17"/>
      <c r="M538" s="17"/>
    </row>
    <row r="539" spans="1:13" ht="13.5">
      <c r="A539" s="17"/>
      <c r="B539" s="18"/>
      <c r="C539" s="10">
        <v>93</v>
      </c>
      <c r="D539" s="12"/>
      <c r="E539" s="17"/>
      <c r="F539" s="17"/>
      <c r="G539" s="17"/>
      <c r="H539" s="17"/>
      <c r="I539" s="17"/>
      <c r="J539" s="17"/>
      <c r="K539" s="17"/>
      <c r="L539" s="17"/>
      <c r="M539" s="17"/>
    </row>
    <row r="540" spans="1:13" ht="13.5">
      <c r="A540" s="17"/>
      <c r="B540" s="18"/>
      <c r="C540" s="10">
        <v>46</v>
      </c>
      <c r="D540" s="12"/>
      <c r="E540" s="17"/>
      <c r="F540" s="17"/>
      <c r="G540" s="17"/>
      <c r="H540" s="17"/>
      <c r="I540" s="17"/>
      <c r="J540" s="17"/>
      <c r="K540" s="17"/>
      <c r="L540" s="17"/>
      <c r="M540" s="17"/>
    </row>
    <row r="541" spans="1:13" ht="13.5">
      <c r="A541" s="17"/>
      <c r="B541" s="18"/>
      <c r="C541" s="10">
        <v>88</v>
      </c>
      <c r="D541" s="12"/>
      <c r="E541" s="17"/>
      <c r="F541" s="17"/>
      <c r="G541" s="17"/>
      <c r="H541" s="17"/>
      <c r="I541" s="17"/>
      <c r="J541" s="17"/>
      <c r="K541" s="17"/>
      <c r="L541" s="17"/>
      <c r="M541" s="17"/>
    </row>
    <row r="542" spans="1:13" ht="13.5">
      <c r="A542" s="17"/>
      <c r="B542" s="18"/>
      <c r="C542" s="10">
        <v>20</v>
      </c>
      <c r="D542" s="12"/>
      <c r="E542" s="17"/>
      <c r="F542" s="17"/>
      <c r="G542" s="17"/>
      <c r="H542" s="17"/>
      <c r="I542" s="17"/>
      <c r="J542" s="17"/>
      <c r="K542" s="17"/>
      <c r="L542" s="17"/>
      <c r="M542" s="17"/>
    </row>
    <row r="543" spans="1:13" ht="13.5">
      <c r="A543" s="17"/>
      <c r="B543" s="18"/>
      <c r="C543" s="10">
        <v>80</v>
      </c>
      <c r="D543" s="12"/>
      <c r="E543" s="17"/>
      <c r="F543" s="17"/>
      <c r="G543" s="17"/>
      <c r="H543" s="17"/>
      <c r="I543" s="17"/>
      <c r="J543" s="17"/>
      <c r="K543" s="17"/>
      <c r="L543" s="17"/>
      <c r="M543" s="17"/>
    </row>
    <row r="544" spans="1:13" ht="13.5">
      <c r="A544" s="17"/>
      <c r="B544" s="18"/>
      <c r="C544" s="10">
        <v>17</v>
      </c>
      <c r="D544" s="12"/>
      <c r="E544" s="17"/>
      <c r="F544" s="17"/>
      <c r="G544" s="17"/>
      <c r="H544" s="17"/>
      <c r="I544" s="17"/>
      <c r="J544" s="17"/>
      <c r="K544" s="17"/>
      <c r="L544" s="17"/>
      <c r="M544" s="17"/>
    </row>
    <row r="545" spans="1:13" ht="13.5">
      <c r="A545" s="17"/>
      <c r="B545" s="18"/>
      <c r="C545" s="10">
        <v>37</v>
      </c>
      <c r="D545" s="12"/>
      <c r="E545" s="17"/>
      <c r="F545" s="17"/>
      <c r="G545" s="17"/>
      <c r="H545" s="17"/>
      <c r="I545" s="17"/>
      <c r="J545" s="17"/>
      <c r="K545" s="17"/>
      <c r="L545" s="17"/>
      <c r="M545" s="17"/>
    </row>
    <row r="546" spans="1:13" ht="13.5">
      <c r="A546" s="17"/>
      <c r="B546" s="18"/>
      <c r="C546" s="10">
        <v>56</v>
      </c>
      <c r="D546" s="12"/>
      <c r="E546" s="17"/>
      <c r="F546" s="17"/>
      <c r="G546" s="17"/>
      <c r="H546" s="17"/>
      <c r="I546" s="17"/>
      <c r="J546" s="17"/>
      <c r="K546" s="17"/>
      <c r="L546" s="17"/>
      <c r="M546" s="17"/>
    </row>
    <row r="547" spans="1:13" ht="13.5">
      <c r="A547" s="17"/>
      <c r="B547" s="18"/>
      <c r="C547" s="10">
        <v>87</v>
      </c>
      <c r="D547" s="12"/>
      <c r="E547" s="17"/>
      <c r="F547" s="17"/>
      <c r="G547" s="17"/>
      <c r="H547" s="17"/>
      <c r="I547" s="17"/>
      <c r="J547" s="17"/>
      <c r="K547" s="17"/>
      <c r="L547" s="17"/>
      <c r="M547" s="17"/>
    </row>
    <row r="548" spans="1:13" ht="13.5">
      <c r="A548" s="17"/>
      <c r="B548" s="18"/>
      <c r="C548" s="10">
        <v>30</v>
      </c>
      <c r="D548" s="12"/>
      <c r="E548" s="17"/>
      <c r="F548" s="17"/>
      <c r="G548" s="17"/>
      <c r="H548" s="17"/>
      <c r="I548" s="17"/>
      <c r="J548" s="17"/>
      <c r="K548" s="17"/>
      <c r="L548" s="17"/>
      <c r="M548" s="17"/>
    </row>
    <row r="549" spans="1:13" ht="13.5">
      <c r="A549" s="17"/>
      <c r="B549" s="18"/>
      <c r="C549" s="10">
        <v>13</v>
      </c>
      <c r="D549" s="12"/>
      <c r="E549" s="17"/>
      <c r="F549" s="17"/>
      <c r="G549" s="17"/>
      <c r="H549" s="17"/>
      <c r="I549" s="17"/>
      <c r="J549" s="17"/>
      <c r="K549" s="17"/>
      <c r="L549" s="17"/>
      <c r="M549" s="17"/>
    </row>
    <row r="550" spans="1:13" ht="13.5">
      <c r="A550" s="17"/>
      <c r="B550" s="18"/>
      <c r="C550" s="10">
        <v>79</v>
      </c>
      <c r="D550" s="12"/>
      <c r="E550" s="17"/>
      <c r="F550" s="17"/>
      <c r="G550" s="17"/>
      <c r="H550" s="17"/>
      <c r="I550" s="17"/>
      <c r="J550" s="17"/>
      <c r="K550" s="17"/>
      <c r="L550" s="17"/>
      <c r="M550" s="17"/>
    </row>
    <row r="551" spans="1:13" ht="13.5">
      <c r="A551" s="17"/>
      <c r="B551" s="18"/>
      <c r="C551" s="10">
        <v>88</v>
      </c>
      <c r="D551" s="12"/>
      <c r="E551" s="17"/>
      <c r="F551" s="17"/>
      <c r="G551" s="17"/>
      <c r="H551" s="17"/>
      <c r="I551" s="17"/>
      <c r="J551" s="17"/>
      <c r="K551" s="17"/>
      <c r="L551" s="17"/>
      <c r="M551" s="17"/>
    </row>
    <row r="552" spans="1:13" ht="13.5">
      <c r="A552" s="17"/>
      <c r="B552" s="18"/>
      <c r="C552" s="10">
        <v>51</v>
      </c>
      <c r="D552" s="12"/>
      <c r="E552" s="17"/>
      <c r="F552" s="17"/>
      <c r="G552" s="17"/>
      <c r="H552" s="17"/>
      <c r="I552" s="17"/>
      <c r="J552" s="17"/>
      <c r="K552" s="17"/>
      <c r="L552" s="17"/>
      <c r="M552" s="17"/>
    </row>
    <row r="553" spans="1:13" ht="13.5">
      <c r="A553" s="17"/>
      <c r="B553" s="18"/>
      <c r="C553" s="10">
        <v>53</v>
      </c>
      <c r="D553" s="12"/>
      <c r="E553" s="17"/>
      <c r="F553" s="17"/>
      <c r="G553" s="17"/>
      <c r="H553" s="17"/>
      <c r="I553" s="17"/>
      <c r="J553" s="17"/>
      <c r="K553" s="17"/>
      <c r="L553" s="17"/>
      <c r="M553" s="17"/>
    </row>
    <row r="554" spans="1:13" ht="13.5">
      <c r="A554" s="17"/>
      <c r="B554" s="18"/>
      <c r="C554" s="10">
        <v>34</v>
      </c>
      <c r="D554" s="12"/>
      <c r="E554" s="17"/>
      <c r="F554" s="17"/>
      <c r="G554" s="17"/>
      <c r="H554" s="17"/>
      <c r="I554" s="17"/>
      <c r="J554" s="17"/>
      <c r="K554" s="17"/>
      <c r="L554" s="17"/>
      <c r="M554" s="17"/>
    </row>
    <row r="555" spans="1:13" ht="13.5">
      <c r="A555" s="17"/>
      <c r="B555" s="18"/>
      <c r="C555" s="10">
        <v>25</v>
      </c>
      <c r="D555" s="12"/>
      <c r="E555" s="17"/>
      <c r="F555" s="17"/>
      <c r="G555" s="17"/>
      <c r="H555" s="17"/>
      <c r="I555" s="17"/>
      <c r="J555" s="17"/>
      <c r="K555" s="17"/>
      <c r="L555" s="17"/>
      <c r="M555" s="17"/>
    </row>
    <row r="556" spans="1:13" ht="13.5">
      <c r="A556" s="17"/>
      <c r="B556" s="18"/>
      <c r="C556" s="10">
        <v>35</v>
      </c>
      <c r="D556" s="12"/>
      <c r="E556" s="17"/>
      <c r="F556" s="17"/>
      <c r="G556" s="17"/>
      <c r="H556" s="17"/>
      <c r="I556" s="17"/>
      <c r="J556" s="17"/>
      <c r="K556" s="17"/>
      <c r="L556" s="17"/>
      <c r="M556" s="17"/>
    </row>
    <row r="557" spans="1:13" ht="13.5">
      <c r="A557" s="17"/>
      <c r="B557" s="18"/>
      <c r="C557" s="10">
        <v>100</v>
      </c>
      <c r="D557" s="12"/>
      <c r="E557" s="17"/>
      <c r="F557" s="17"/>
      <c r="G557" s="17"/>
      <c r="H557" s="17"/>
      <c r="I557" s="17"/>
      <c r="J557" s="17"/>
      <c r="K557" s="17"/>
      <c r="L557" s="17"/>
      <c r="M557" s="17"/>
    </row>
    <row r="558" spans="1:13" ht="13.5">
      <c r="A558" s="17"/>
      <c r="B558" s="18"/>
      <c r="C558" s="10">
        <v>98</v>
      </c>
      <c r="D558" s="12"/>
      <c r="E558" s="17"/>
      <c r="F558" s="17"/>
      <c r="G558" s="17"/>
      <c r="H558" s="17"/>
      <c r="I558" s="17"/>
      <c r="J558" s="17"/>
      <c r="K558" s="17"/>
      <c r="L558" s="17"/>
      <c r="M558" s="17"/>
    </row>
    <row r="559" spans="1:13" ht="13.5">
      <c r="A559" s="17"/>
      <c r="B559" s="18"/>
      <c r="C559" s="10">
        <v>51</v>
      </c>
      <c r="D559" s="12"/>
      <c r="E559" s="17"/>
      <c r="F559" s="17"/>
      <c r="G559" s="17"/>
      <c r="H559" s="17"/>
      <c r="I559" s="17"/>
      <c r="J559" s="17"/>
      <c r="K559" s="17"/>
      <c r="L559" s="17"/>
      <c r="M559" s="17"/>
    </row>
    <row r="560" spans="1:13" ht="13.5">
      <c r="A560" s="17"/>
      <c r="B560" s="18"/>
      <c r="C560" s="10">
        <v>43</v>
      </c>
      <c r="D560" s="12"/>
      <c r="E560" s="17"/>
      <c r="F560" s="17"/>
      <c r="G560" s="17"/>
      <c r="H560" s="17"/>
      <c r="I560" s="17"/>
      <c r="J560" s="17"/>
      <c r="K560" s="17"/>
      <c r="L560" s="17"/>
      <c r="M560" s="17"/>
    </row>
    <row r="561" spans="1:13" ht="13.5">
      <c r="A561" s="17"/>
      <c r="B561" s="18"/>
      <c r="C561" s="10">
        <v>67</v>
      </c>
      <c r="D561" s="12"/>
      <c r="E561" s="17"/>
      <c r="F561" s="17"/>
      <c r="G561" s="17"/>
      <c r="H561" s="17"/>
      <c r="I561" s="17"/>
      <c r="J561" s="17"/>
      <c r="K561" s="17"/>
      <c r="L561" s="17"/>
      <c r="M561" s="17"/>
    </row>
    <row r="562" spans="1:13" ht="13.5">
      <c r="A562" s="17"/>
      <c r="B562" s="18"/>
      <c r="C562" s="10">
        <v>86</v>
      </c>
      <c r="D562" s="12"/>
      <c r="E562" s="17"/>
      <c r="F562" s="17"/>
      <c r="G562" s="17"/>
      <c r="H562" s="17"/>
      <c r="I562" s="17"/>
      <c r="J562" s="17"/>
      <c r="K562" s="17"/>
      <c r="L562" s="17"/>
      <c r="M562" s="17"/>
    </row>
    <row r="563" spans="1:13" ht="13.5">
      <c r="A563" s="17"/>
      <c r="B563" s="18"/>
      <c r="C563" s="10">
        <v>53</v>
      </c>
      <c r="D563" s="12"/>
      <c r="E563" s="17"/>
      <c r="F563" s="17"/>
      <c r="G563" s="17"/>
      <c r="H563" s="17"/>
      <c r="I563" s="17"/>
      <c r="J563" s="17"/>
      <c r="K563" s="17"/>
      <c r="L563" s="17"/>
      <c r="M563" s="17"/>
    </row>
    <row r="564" spans="1:13" ht="13.5">
      <c r="A564" s="17"/>
      <c r="B564" s="18"/>
      <c r="C564" s="10">
        <v>83</v>
      </c>
      <c r="D564" s="12"/>
      <c r="E564" s="17"/>
      <c r="F564" s="17"/>
      <c r="G564" s="17"/>
      <c r="H564" s="17"/>
      <c r="I564" s="17"/>
      <c r="J564" s="17"/>
      <c r="K564" s="17"/>
      <c r="L564" s="17"/>
      <c r="M564" s="17"/>
    </row>
    <row r="565" spans="1:13" ht="13.5">
      <c r="A565" s="17"/>
      <c r="B565" s="18"/>
      <c r="C565" s="10">
        <v>70</v>
      </c>
      <c r="D565" s="12"/>
      <c r="E565" s="17"/>
      <c r="F565" s="17"/>
      <c r="G565" s="17"/>
      <c r="H565" s="17"/>
      <c r="I565" s="17"/>
      <c r="J565" s="17"/>
      <c r="K565" s="17"/>
      <c r="L565" s="17"/>
      <c r="M565" s="17"/>
    </row>
    <row r="566" spans="1:13" ht="13.5">
      <c r="A566" s="17"/>
      <c r="B566" s="18"/>
      <c r="C566" s="10">
        <v>32</v>
      </c>
      <c r="D566" s="12"/>
      <c r="E566" s="17"/>
      <c r="F566" s="17"/>
      <c r="G566" s="17"/>
      <c r="H566" s="17"/>
      <c r="I566" s="17"/>
      <c r="J566" s="17"/>
      <c r="K566" s="17"/>
      <c r="L566" s="17"/>
      <c r="M566" s="17"/>
    </row>
    <row r="567" spans="1:13" ht="13.5">
      <c r="A567" s="17"/>
      <c r="B567" s="18"/>
      <c r="C567" s="10">
        <v>18</v>
      </c>
      <c r="D567" s="12"/>
      <c r="E567" s="17"/>
      <c r="F567" s="17"/>
      <c r="G567" s="17"/>
      <c r="H567" s="17"/>
      <c r="I567" s="17"/>
      <c r="J567" s="17"/>
      <c r="K567" s="17"/>
      <c r="L567" s="17"/>
      <c r="M567" s="17"/>
    </row>
    <row r="568" spans="1:13" ht="13.5">
      <c r="A568" s="17"/>
      <c r="B568" s="18"/>
      <c r="C568" s="10">
        <v>74</v>
      </c>
      <c r="D568" s="12"/>
      <c r="E568" s="17"/>
      <c r="F568" s="17"/>
      <c r="G568" s="17"/>
      <c r="H568" s="17"/>
      <c r="I568" s="17"/>
      <c r="J568" s="17"/>
      <c r="K568" s="17"/>
      <c r="L568" s="17"/>
      <c r="M568" s="17"/>
    </row>
    <row r="569" spans="1:13" ht="13.5">
      <c r="A569" s="17"/>
      <c r="B569" s="18"/>
      <c r="C569" s="10">
        <v>23</v>
      </c>
      <c r="D569" s="12"/>
      <c r="E569" s="17"/>
      <c r="F569" s="17"/>
      <c r="G569" s="17"/>
      <c r="H569" s="17"/>
      <c r="I569" s="17"/>
      <c r="J569" s="17"/>
      <c r="K569" s="17"/>
      <c r="L569" s="17"/>
      <c r="M569" s="17"/>
    </row>
    <row r="570" spans="1:13" ht="13.5">
      <c r="A570" s="17"/>
      <c r="B570" s="18"/>
      <c r="C570" s="10">
        <v>31</v>
      </c>
      <c r="D570" s="12"/>
      <c r="E570" s="17"/>
      <c r="F570" s="17"/>
      <c r="G570" s="17"/>
      <c r="H570" s="17"/>
      <c r="I570" s="17"/>
      <c r="J570" s="17"/>
      <c r="K570" s="17"/>
      <c r="L570" s="17"/>
      <c r="M570" s="17"/>
    </row>
    <row r="571" spans="1:13" ht="13.5">
      <c r="A571" s="17"/>
      <c r="B571" s="18"/>
      <c r="C571" s="10">
        <v>48</v>
      </c>
      <c r="D571" s="12"/>
      <c r="E571" s="17"/>
      <c r="F571" s="17"/>
      <c r="G571" s="17"/>
      <c r="H571" s="17"/>
      <c r="I571" s="17"/>
      <c r="J571" s="17"/>
      <c r="K571" s="17"/>
      <c r="L571" s="17"/>
      <c r="M571" s="17"/>
    </row>
    <row r="572" spans="1:13" ht="13.5">
      <c r="A572" s="17"/>
      <c r="B572" s="18"/>
      <c r="C572" s="10">
        <v>65</v>
      </c>
      <c r="D572" s="12"/>
      <c r="E572" s="17"/>
      <c r="F572" s="17"/>
      <c r="G572" s="17"/>
      <c r="H572" s="17"/>
      <c r="I572" s="17"/>
      <c r="J572" s="17"/>
      <c r="K572" s="17"/>
      <c r="L572" s="17"/>
      <c r="M572" s="17"/>
    </row>
    <row r="573" spans="1:13" ht="13.5">
      <c r="A573" s="17"/>
      <c r="B573" s="18"/>
      <c r="C573" s="10">
        <v>90</v>
      </c>
      <c r="D573" s="12"/>
      <c r="E573" s="17"/>
      <c r="F573" s="17"/>
      <c r="G573" s="17"/>
      <c r="H573" s="17"/>
      <c r="I573" s="17"/>
      <c r="J573" s="17"/>
      <c r="K573" s="17"/>
      <c r="L573" s="17"/>
      <c r="M573" s="17"/>
    </row>
    <row r="574" spans="1:13" ht="13.5">
      <c r="A574" s="17"/>
      <c r="B574" s="18"/>
      <c r="C574" s="10">
        <v>51</v>
      </c>
      <c r="D574" s="12"/>
      <c r="E574" s="17"/>
      <c r="F574" s="17"/>
      <c r="G574" s="17"/>
      <c r="H574" s="17"/>
      <c r="I574" s="17"/>
      <c r="J574" s="17"/>
      <c r="K574" s="17"/>
      <c r="L574" s="17"/>
      <c r="M574" s="17"/>
    </row>
    <row r="575" spans="1:13" ht="13.5">
      <c r="A575" s="17"/>
      <c r="B575" s="18"/>
      <c r="C575" s="10">
        <v>99</v>
      </c>
      <c r="D575" s="12"/>
      <c r="E575" s="17"/>
      <c r="F575" s="17"/>
      <c r="G575" s="17"/>
      <c r="H575" s="17"/>
      <c r="I575" s="17"/>
      <c r="J575" s="17"/>
      <c r="K575" s="17"/>
      <c r="L575" s="17"/>
      <c r="M575" s="17"/>
    </row>
    <row r="576" spans="1:13" ht="13.5">
      <c r="A576" s="17"/>
      <c r="B576" s="18"/>
      <c r="C576" s="10">
        <v>25</v>
      </c>
      <c r="D576" s="12"/>
      <c r="E576" s="17"/>
      <c r="F576" s="17"/>
      <c r="G576" s="17"/>
      <c r="H576" s="17"/>
      <c r="I576" s="17"/>
      <c r="J576" s="17"/>
      <c r="K576" s="17"/>
      <c r="L576" s="17"/>
      <c r="M576" s="17"/>
    </row>
    <row r="577" spans="1:13" ht="13.5">
      <c r="A577" s="17"/>
      <c r="B577" s="18"/>
      <c r="C577" s="10">
        <v>26</v>
      </c>
      <c r="D577" s="12"/>
      <c r="E577" s="17"/>
      <c r="F577" s="17"/>
      <c r="G577" s="17"/>
      <c r="H577" s="17"/>
      <c r="I577" s="17"/>
      <c r="J577" s="17"/>
      <c r="K577" s="17"/>
      <c r="L577" s="17"/>
      <c r="M577" s="17"/>
    </row>
    <row r="578" spans="1:13" ht="13.5">
      <c r="A578" s="17"/>
      <c r="B578" s="18"/>
      <c r="C578" s="10">
        <v>41</v>
      </c>
      <c r="D578" s="12"/>
      <c r="E578" s="17"/>
      <c r="F578" s="17"/>
      <c r="G578" s="17"/>
      <c r="H578" s="17"/>
      <c r="I578" s="17"/>
      <c r="J578" s="17"/>
      <c r="K578" s="17"/>
      <c r="L578" s="17"/>
      <c r="M578" s="17"/>
    </row>
    <row r="579" spans="1:13" ht="13.5">
      <c r="A579" s="17"/>
      <c r="B579" s="18"/>
      <c r="C579" s="10">
        <v>86</v>
      </c>
      <c r="D579" s="12"/>
      <c r="E579" s="17"/>
      <c r="F579" s="17"/>
      <c r="G579" s="17"/>
      <c r="H579" s="17"/>
      <c r="I579" s="17"/>
      <c r="J579" s="17"/>
      <c r="K579" s="17"/>
      <c r="L579" s="17"/>
      <c r="M579" s="17"/>
    </row>
    <row r="580" spans="1:13" ht="13.5">
      <c r="A580" s="17"/>
      <c r="B580" s="18"/>
      <c r="C580" s="10">
        <v>94</v>
      </c>
      <c r="D580" s="12"/>
      <c r="E580" s="17"/>
      <c r="F580" s="17"/>
      <c r="G580" s="17"/>
      <c r="H580" s="17"/>
      <c r="I580" s="17"/>
      <c r="J580" s="17"/>
      <c r="K580" s="17"/>
      <c r="L580" s="17"/>
      <c r="M580" s="17"/>
    </row>
    <row r="581" spans="1:13" ht="13.5">
      <c r="A581" s="17"/>
      <c r="B581" s="18"/>
      <c r="C581" s="10">
        <v>28</v>
      </c>
      <c r="D581" s="12"/>
      <c r="E581" s="17"/>
      <c r="F581" s="17"/>
      <c r="G581" s="17"/>
      <c r="H581" s="17"/>
      <c r="I581" s="17"/>
      <c r="J581" s="17"/>
      <c r="K581" s="17"/>
      <c r="L581" s="17"/>
      <c r="M581" s="17"/>
    </row>
    <row r="582" spans="1:13" ht="13.5">
      <c r="A582" s="17"/>
      <c r="B582" s="18"/>
      <c r="C582" s="10">
        <v>21</v>
      </c>
      <c r="D582" s="12"/>
      <c r="E582" s="17"/>
      <c r="F582" s="17"/>
      <c r="G582" s="17"/>
      <c r="H582" s="17"/>
      <c r="I582" s="17"/>
      <c r="J582" s="17"/>
      <c r="K582" s="17"/>
      <c r="L582" s="17"/>
      <c r="M582" s="17"/>
    </row>
    <row r="583" spans="1:13" ht="13.5">
      <c r="A583" s="17"/>
      <c r="B583" s="18"/>
      <c r="C583" s="10">
        <v>63</v>
      </c>
      <c r="D583" s="12"/>
      <c r="E583" s="17"/>
      <c r="F583" s="17"/>
      <c r="G583" s="17"/>
      <c r="H583" s="17"/>
      <c r="I583" s="17"/>
      <c r="J583" s="17"/>
      <c r="K583" s="17"/>
      <c r="L583" s="17"/>
      <c r="M583" s="17"/>
    </row>
    <row r="584" spans="1:13" ht="13.5">
      <c r="A584" s="17"/>
      <c r="B584" s="18"/>
      <c r="C584" s="10">
        <v>82</v>
      </c>
      <c r="D584" s="12"/>
      <c r="E584" s="17"/>
      <c r="F584" s="17"/>
      <c r="G584" s="17"/>
      <c r="H584" s="17"/>
      <c r="I584" s="17"/>
      <c r="J584" s="17"/>
      <c r="K584" s="17"/>
      <c r="L584" s="17"/>
      <c r="M584" s="17"/>
    </row>
    <row r="585" spans="1:13" ht="13.5">
      <c r="A585" s="17"/>
      <c r="B585" s="18"/>
      <c r="C585" s="10">
        <v>72</v>
      </c>
      <c r="D585" s="12"/>
      <c r="E585" s="17"/>
      <c r="F585" s="17"/>
      <c r="G585" s="17"/>
      <c r="H585" s="17"/>
      <c r="I585" s="17"/>
      <c r="J585" s="17"/>
      <c r="K585" s="17"/>
      <c r="L585" s="17"/>
      <c r="M585" s="17"/>
    </row>
    <row r="586" spans="1:13" ht="13.5">
      <c r="A586" s="17"/>
      <c r="B586" s="18"/>
      <c r="C586" s="10">
        <v>42</v>
      </c>
      <c r="D586" s="12"/>
      <c r="E586" s="17"/>
      <c r="F586" s="17"/>
      <c r="G586" s="17"/>
      <c r="H586" s="17"/>
      <c r="I586" s="17"/>
      <c r="J586" s="17"/>
      <c r="K586" s="17"/>
      <c r="L586" s="17"/>
      <c r="M586" s="17"/>
    </row>
    <row r="587" spans="1:13" ht="13.5">
      <c r="A587" s="17"/>
      <c r="B587" s="18"/>
      <c r="C587" s="10">
        <v>66</v>
      </c>
      <c r="D587" s="12"/>
      <c r="E587" s="17"/>
      <c r="F587" s="17"/>
      <c r="G587" s="17"/>
      <c r="H587" s="17"/>
      <c r="I587" s="17"/>
      <c r="J587" s="17"/>
      <c r="K587" s="17"/>
      <c r="L587" s="17"/>
      <c r="M587" s="17"/>
    </row>
    <row r="588" spans="1:13" ht="13.5">
      <c r="A588" s="17"/>
      <c r="B588" s="18"/>
      <c r="C588" s="10">
        <v>70</v>
      </c>
      <c r="D588" s="12"/>
      <c r="E588" s="17"/>
      <c r="F588" s="17"/>
      <c r="G588" s="17"/>
      <c r="H588" s="17"/>
      <c r="I588" s="17"/>
      <c r="J588" s="17"/>
      <c r="K588" s="17"/>
      <c r="L588" s="17"/>
      <c r="M588" s="17"/>
    </row>
    <row r="589" spans="1:13" ht="13.5">
      <c r="A589" s="17"/>
      <c r="B589" s="18"/>
      <c r="C589" s="10">
        <v>85</v>
      </c>
      <c r="D589" s="12"/>
      <c r="E589" s="17"/>
      <c r="F589" s="17"/>
      <c r="G589" s="17"/>
      <c r="H589" s="17"/>
      <c r="I589" s="17"/>
      <c r="J589" s="17"/>
      <c r="K589" s="17"/>
      <c r="L589" s="17"/>
      <c r="M589" s="17"/>
    </row>
    <row r="590" spans="1:13" ht="13.5">
      <c r="A590" s="17"/>
      <c r="B590" s="18"/>
      <c r="C590" s="10">
        <v>56</v>
      </c>
      <c r="D590" s="12"/>
      <c r="E590" s="17"/>
      <c r="F590" s="17"/>
      <c r="G590" s="17"/>
      <c r="H590" s="17"/>
      <c r="I590" s="17"/>
      <c r="J590" s="17"/>
      <c r="K590" s="17"/>
      <c r="L590" s="17"/>
      <c r="M590" s="17"/>
    </row>
    <row r="591" spans="1:13" ht="13.5">
      <c r="A591" s="17"/>
      <c r="B591" s="18"/>
      <c r="C591" s="10">
        <v>24</v>
      </c>
      <c r="D591" s="12"/>
      <c r="E591" s="17"/>
      <c r="F591" s="17"/>
      <c r="G591" s="17"/>
      <c r="H591" s="17"/>
      <c r="I591" s="17"/>
      <c r="J591" s="17"/>
      <c r="K591" s="17"/>
      <c r="L591" s="17"/>
      <c r="M591" s="17"/>
    </row>
    <row r="592" spans="1:13" ht="13.5">
      <c r="A592" s="17"/>
      <c r="B592" s="18"/>
      <c r="C592" s="10">
        <v>45</v>
      </c>
      <c r="D592" s="12"/>
      <c r="E592" s="17"/>
      <c r="F592" s="17"/>
      <c r="G592" s="17"/>
      <c r="H592" s="17"/>
      <c r="I592" s="17"/>
      <c r="J592" s="17"/>
      <c r="K592" s="17"/>
      <c r="L592" s="17"/>
      <c r="M592" s="17"/>
    </row>
    <row r="593" spans="1:13" ht="13.5">
      <c r="A593" s="17"/>
      <c r="B593" s="18"/>
      <c r="C593" s="10">
        <v>81</v>
      </c>
      <c r="D593" s="12"/>
      <c r="E593" s="17"/>
      <c r="F593" s="17"/>
      <c r="G593" s="17"/>
      <c r="H593" s="17"/>
      <c r="I593" s="17"/>
      <c r="J593" s="17"/>
      <c r="K593" s="17"/>
      <c r="L593" s="17"/>
      <c r="M593" s="17"/>
    </row>
    <row r="594" spans="1:13" ht="13.5">
      <c r="A594" s="17"/>
      <c r="B594" s="18"/>
      <c r="C594" s="10">
        <v>29</v>
      </c>
      <c r="D594" s="12"/>
      <c r="E594" s="17"/>
      <c r="F594" s="17"/>
      <c r="G594" s="17"/>
      <c r="H594" s="17"/>
      <c r="I594" s="17"/>
      <c r="J594" s="17"/>
      <c r="K594" s="17"/>
      <c r="L594" s="17"/>
      <c r="M594" s="17"/>
    </row>
    <row r="595" spans="1:13" ht="13.5">
      <c r="A595" s="17"/>
      <c r="B595" s="18"/>
      <c r="C595" s="10">
        <v>62</v>
      </c>
      <c r="D595" s="12"/>
      <c r="E595" s="17"/>
      <c r="F595" s="17"/>
      <c r="G595" s="17"/>
      <c r="H595" s="17"/>
      <c r="I595" s="17"/>
      <c r="J595" s="17"/>
      <c r="K595" s="17"/>
      <c r="L595" s="17"/>
      <c r="M595" s="17"/>
    </row>
    <row r="596" spans="1:13" ht="13.5">
      <c r="A596" s="17"/>
      <c r="B596" s="18"/>
      <c r="C596" s="10">
        <v>13</v>
      </c>
      <c r="D596" s="12"/>
      <c r="E596" s="17"/>
      <c r="F596" s="17"/>
      <c r="G596" s="17"/>
      <c r="H596" s="17"/>
      <c r="I596" s="17"/>
      <c r="J596" s="17"/>
      <c r="K596" s="17"/>
      <c r="L596" s="17"/>
      <c r="M596" s="17"/>
    </row>
    <row r="597" spans="1:13" ht="13.5">
      <c r="A597" s="17"/>
      <c r="B597" s="18"/>
      <c r="C597" s="10">
        <v>29</v>
      </c>
      <c r="D597" s="12"/>
      <c r="E597" s="17"/>
      <c r="F597" s="17"/>
      <c r="G597" s="17"/>
      <c r="H597" s="17"/>
      <c r="I597" s="17"/>
      <c r="J597" s="17"/>
      <c r="K597" s="17"/>
      <c r="L597" s="17"/>
      <c r="M597" s="17"/>
    </row>
    <row r="598" spans="1:13" ht="13.5">
      <c r="A598" s="17"/>
      <c r="B598" s="18"/>
      <c r="C598" s="10">
        <v>51</v>
      </c>
      <c r="D598" s="12"/>
      <c r="E598" s="17"/>
      <c r="F598" s="17"/>
      <c r="G598" s="17"/>
      <c r="H598" s="17"/>
      <c r="I598" s="17"/>
      <c r="J598" s="17"/>
      <c r="K598" s="17"/>
      <c r="L598" s="17"/>
      <c r="M598" s="17"/>
    </row>
    <row r="599" spans="1:13" ht="13.5">
      <c r="A599" s="17"/>
      <c r="B599" s="18"/>
      <c r="C599" s="10">
        <v>31</v>
      </c>
      <c r="D599" s="12"/>
      <c r="E599" s="17"/>
      <c r="F599" s="17"/>
      <c r="G599" s="17"/>
      <c r="H599" s="17"/>
      <c r="I599" s="17"/>
      <c r="J599" s="17"/>
      <c r="K599" s="17"/>
      <c r="L599" s="17"/>
      <c r="M599" s="17"/>
    </row>
    <row r="600" spans="1:13" ht="13.5">
      <c r="A600" s="17"/>
      <c r="B600" s="18"/>
      <c r="C600" s="10">
        <v>63</v>
      </c>
      <c r="D600" s="12"/>
      <c r="E600" s="17"/>
      <c r="F600" s="17"/>
      <c r="G600" s="17"/>
      <c r="H600" s="17"/>
      <c r="I600" s="17"/>
      <c r="J600" s="17"/>
      <c r="K600" s="17"/>
      <c r="L600" s="17"/>
      <c r="M600" s="17"/>
    </row>
    <row r="601" spans="1:13" ht="13.5">
      <c r="A601" s="17"/>
      <c r="B601" s="18"/>
      <c r="C601" s="10">
        <v>13</v>
      </c>
      <c r="D601" s="12"/>
      <c r="E601" s="17"/>
      <c r="F601" s="17"/>
      <c r="G601" s="17"/>
      <c r="H601" s="17"/>
      <c r="I601" s="17"/>
      <c r="J601" s="17"/>
      <c r="K601" s="17"/>
      <c r="L601" s="17"/>
      <c r="M601" s="17"/>
    </row>
    <row r="602" spans="1:13" ht="13.5">
      <c r="A602" s="17"/>
      <c r="B602" s="18"/>
      <c r="C602" s="10">
        <v>42</v>
      </c>
      <c r="D602" s="12"/>
      <c r="E602" s="17"/>
      <c r="F602" s="17"/>
      <c r="G602" s="17"/>
      <c r="H602" s="17"/>
      <c r="I602" s="17"/>
      <c r="J602" s="17"/>
      <c r="K602" s="17"/>
      <c r="L602" s="17"/>
      <c r="M602" s="17"/>
    </row>
    <row r="603" spans="1:13" ht="13.5">
      <c r="A603" s="17"/>
      <c r="B603" s="18"/>
      <c r="C603" s="10">
        <v>43</v>
      </c>
      <c r="D603" s="12"/>
      <c r="E603" s="17"/>
      <c r="F603" s="17"/>
      <c r="G603" s="17"/>
      <c r="H603" s="17"/>
      <c r="I603" s="17"/>
      <c r="J603" s="17"/>
      <c r="K603" s="17"/>
      <c r="L603" s="17"/>
      <c r="M603" s="17"/>
    </row>
    <row r="604" spans="1:13" ht="13.5">
      <c r="A604" s="17"/>
      <c r="B604" s="18"/>
      <c r="C604" s="10">
        <v>46</v>
      </c>
      <c r="D604" s="12"/>
      <c r="E604" s="17"/>
      <c r="F604" s="17"/>
      <c r="G604" s="17"/>
      <c r="H604" s="17"/>
      <c r="I604" s="17"/>
      <c r="J604" s="17"/>
      <c r="K604" s="17"/>
      <c r="L604" s="17"/>
      <c r="M604" s="17"/>
    </row>
    <row r="605" spans="1:13" ht="13.5">
      <c r="A605" s="17"/>
      <c r="B605" s="18"/>
      <c r="C605" s="10">
        <v>91</v>
      </c>
      <c r="D605" s="12"/>
      <c r="E605" s="17"/>
      <c r="F605" s="17"/>
      <c r="G605" s="17"/>
      <c r="H605" s="17"/>
      <c r="I605" s="17"/>
      <c r="J605" s="17"/>
      <c r="K605" s="17"/>
      <c r="L605" s="17"/>
      <c r="M605" s="17"/>
    </row>
    <row r="606" spans="1:13" ht="13.5">
      <c r="A606" s="17"/>
      <c r="B606" s="18"/>
      <c r="C606" s="10">
        <v>31</v>
      </c>
      <c r="D606" s="12"/>
      <c r="E606" s="17"/>
      <c r="F606" s="17"/>
      <c r="G606" s="17"/>
      <c r="H606" s="17"/>
      <c r="I606" s="17"/>
      <c r="J606" s="17"/>
      <c r="K606" s="17"/>
      <c r="L606" s="17"/>
      <c r="M606" s="17"/>
    </row>
    <row r="607" spans="1:13" ht="13.5">
      <c r="A607" s="17"/>
      <c r="B607" s="18"/>
      <c r="C607" s="10">
        <v>42</v>
      </c>
      <c r="D607" s="12"/>
      <c r="E607" s="17"/>
      <c r="F607" s="17"/>
      <c r="G607" s="17"/>
      <c r="H607" s="17"/>
      <c r="I607" s="17"/>
      <c r="J607" s="17"/>
      <c r="K607" s="17"/>
      <c r="L607" s="17"/>
      <c r="M607" s="17"/>
    </row>
    <row r="608" spans="1:13" ht="13.5">
      <c r="A608" s="17"/>
      <c r="B608" s="18"/>
      <c r="C608" s="10">
        <v>46</v>
      </c>
      <c r="D608" s="12"/>
      <c r="E608" s="17"/>
      <c r="F608" s="17"/>
      <c r="G608" s="17"/>
      <c r="H608" s="17"/>
      <c r="I608" s="17"/>
      <c r="J608" s="17"/>
      <c r="K608" s="17"/>
      <c r="L608" s="17"/>
      <c r="M608" s="17"/>
    </row>
    <row r="609" spans="1:13" ht="13.5">
      <c r="A609" s="17"/>
      <c r="B609" s="18"/>
      <c r="C609" s="10">
        <v>48</v>
      </c>
      <c r="D609" s="12"/>
      <c r="E609" s="17"/>
      <c r="F609" s="17"/>
      <c r="G609" s="17"/>
      <c r="H609" s="17"/>
      <c r="I609" s="17"/>
      <c r="J609" s="17"/>
      <c r="K609" s="17"/>
      <c r="L609" s="17"/>
      <c r="M609" s="17"/>
    </row>
    <row r="610" spans="1:13" ht="13.5">
      <c r="A610" s="17"/>
      <c r="B610" s="18"/>
      <c r="C610" s="10">
        <v>72</v>
      </c>
      <c r="D610" s="12"/>
      <c r="E610" s="17"/>
      <c r="F610" s="17"/>
      <c r="G610" s="17"/>
      <c r="H610" s="17"/>
      <c r="I610" s="17"/>
      <c r="J610" s="17"/>
      <c r="K610" s="17"/>
      <c r="L610" s="17"/>
      <c r="M610" s="17"/>
    </row>
    <row r="611" spans="1:13" ht="13.5">
      <c r="A611" s="17"/>
      <c r="B611" s="18"/>
      <c r="C611" s="10">
        <v>11</v>
      </c>
      <c r="D611" s="12"/>
      <c r="E611" s="17"/>
      <c r="F611" s="17"/>
      <c r="G611" s="17"/>
      <c r="H611" s="17"/>
      <c r="I611" s="17"/>
      <c r="J611" s="17"/>
      <c r="K611" s="17"/>
      <c r="L611" s="17"/>
      <c r="M611" s="17"/>
    </row>
    <row r="612" spans="1:13" ht="13.5">
      <c r="A612" s="17"/>
      <c r="B612" s="18"/>
      <c r="C612" s="10">
        <v>86</v>
      </c>
      <c r="D612" s="12"/>
      <c r="E612" s="17"/>
      <c r="F612" s="17"/>
      <c r="G612" s="17"/>
      <c r="H612" s="17"/>
      <c r="I612" s="17"/>
      <c r="J612" s="17"/>
      <c r="K612" s="17"/>
      <c r="L612" s="17"/>
      <c r="M612" s="17"/>
    </row>
    <row r="613" spans="1:13" ht="13.5">
      <c r="A613" s="17"/>
      <c r="B613" s="18"/>
      <c r="C613" s="10">
        <v>78</v>
      </c>
      <c r="D613" s="12"/>
      <c r="E613" s="17"/>
      <c r="F613" s="17"/>
      <c r="G613" s="17"/>
      <c r="H613" s="17"/>
      <c r="I613" s="17"/>
      <c r="J613" s="17"/>
      <c r="K613" s="17"/>
      <c r="L613" s="17"/>
      <c r="M613" s="17"/>
    </row>
    <row r="614" spans="1:13" ht="13.5">
      <c r="A614" s="17"/>
      <c r="B614" s="18"/>
      <c r="C614" s="10">
        <v>47</v>
      </c>
      <c r="D614" s="12"/>
      <c r="E614" s="17"/>
      <c r="F614" s="17"/>
      <c r="G614" s="17"/>
      <c r="H614" s="17"/>
      <c r="I614" s="17"/>
      <c r="J614" s="17"/>
      <c r="K614" s="17"/>
      <c r="L614" s="17"/>
      <c r="M614" s="17"/>
    </row>
    <row r="615" spans="1:13" ht="13.5">
      <c r="A615" s="17"/>
      <c r="B615" s="18"/>
      <c r="C615" s="10">
        <v>70</v>
      </c>
      <c r="D615" s="12"/>
      <c r="E615" s="17"/>
      <c r="F615" s="17"/>
      <c r="G615" s="17"/>
      <c r="H615" s="17"/>
      <c r="I615" s="17"/>
      <c r="J615" s="17"/>
      <c r="K615" s="17"/>
      <c r="L615" s="17"/>
      <c r="M615" s="17"/>
    </row>
    <row r="616" spans="1:13" ht="13.5">
      <c r="A616" s="17"/>
      <c r="B616" s="18"/>
      <c r="C616" s="10">
        <v>81</v>
      </c>
      <c r="D616" s="12"/>
      <c r="E616" s="17"/>
      <c r="F616" s="17"/>
      <c r="G616" s="17"/>
      <c r="H616" s="17"/>
      <c r="I616" s="17"/>
      <c r="J616" s="17"/>
      <c r="K616" s="17"/>
      <c r="L616" s="17"/>
      <c r="M616" s="17"/>
    </row>
    <row r="617" spans="1:13" ht="13.5">
      <c r="A617" s="17"/>
      <c r="B617" s="18"/>
      <c r="C617" s="10">
        <v>42</v>
      </c>
      <c r="D617" s="12"/>
      <c r="E617" s="17"/>
      <c r="F617" s="17"/>
      <c r="G617" s="17"/>
      <c r="H617" s="17"/>
      <c r="I617" s="17"/>
      <c r="J617" s="17"/>
      <c r="K617" s="17"/>
      <c r="L617" s="17"/>
      <c r="M617" s="17"/>
    </row>
    <row r="618" spans="1:13" ht="13.5">
      <c r="A618" s="17"/>
      <c r="B618" s="18"/>
      <c r="C618" s="10">
        <v>73</v>
      </c>
      <c r="D618" s="12"/>
      <c r="E618" s="17"/>
      <c r="F618" s="17"/>
      <c r="G618" s="17"/>
      <c r="H618" s="17"/>
      <c r="I618" s="17"/>
      <c r="J618" s="17"/>
      <c r="K618" s="17"/>
      <c r="L618" s="17"/>
      <c r="M618" s="17"/>
    </row>
    <row r="619" spans="1:13" ht="13.5">
      <c r="A619" s="17"/>
      <c r="B619" s="18"/>
      <c r="C619" s="10">
        <v>56</v>
      </c>
      <c r="D619" s="12"/>
      <c r="E619" s="17"/>
      <c r="F619" s="17"/>
      <c r="G619" s="17"/>
      <c r="H619" s="17"/>
      <c r="I619" s="17"/>
      <c r="J619" s="17"/>
      <c r="K619" s="17"/>
      <c r="L619" s="17"/>
      <c r="M619" s="17"/>
    </row>
    <row r="620" spans="1:13" ht="13.5">
      <c r="A620" s="17"/>
      <c r="B620" s="18"/>
      <c r="C620" s="10">
        <v>23</v>
      </c>
      <c r="D620" s="12"/>
      <c r="E620" s="17"/>
      <c r="F620" s="17"/>
      <c r="G620" s="17"/>
      <c r="H620" s="17"/>
      <c r="I620" s="17"/>
      <c r="J620" s="17"/>
      <c r="K620" s="17"/>
      <c r="L620" s="17"/>
      <c r="M620" s="17"/>
    </row>
    <row r="621" spans="1:13" ht="13.5">
      <c r="A621" s="17"/>
      <c r="B621" s="18"/>
      <c r="C621" s="10">
        <v>98</v>
      </c>
      <c r="D621" s="12"/>
      <c r="E621" s="17"/>
      <c r="F621" s="17"/>
      <c r="G621" s="17"/>
      <c r="H621" s="17"/>
      <c r="I621" s="17"/>
      <c r="J621" s="17"/>
      <c r="K621" s="17"/>
      <c r="L621" s="17"/>
      <c r="M621" s="17"/>
    </row>
    <row r="622" spans="1:13" ht="13.5">
      <c r="A622" s="17"/>
      <c r="B622" s="18"/>
      <c r="C622" s="10">
        <v>98</v>
      </c>
      <c r="D622" s="12"/>
      <c r="E622" s="17"/>
      <c r="F622" s="17"/>
      <c r="G622" s="17"/>
      <c r="H622" s="17"/>
      <c r="I622" s="17"/>
      <c r="J622" s="17"/>
      <c r="K622" s="17"/>
      <c r="L622" s="17"/>
      <c r="M622" s="17"/>
    </row>
    <row r="623" spans="1:13" ht="13.5">
      <c r="A623" s="17"/>
      <c r="B623" s="18"/>
      <c r="C623" s="10">
        <v>51</v>
      </c>
      <c r="D623" s="12"/>
      <c r="E623" s="17"/>
      <c r="F623" s="17"/>
      <c r="G623" s="17"/>
      <c r="H623" s="17"/>
      <c r="I623" s="17"/>
      <c r="J623" s="17"/>
      <c r="K623" s="17"/>
      <c r="L623" s="17"/>
      <c r="M623" s="17"/>
    </row>
    <row r="624" spans="1:13" ht="13.5">
      <c r="A624" s="17"/>
      <c r="B624" s="18"/>
      <c r="C624" s="10">
        <v>21</v>
      </c>
      <c r="D624" s="12"/>
      <c r="E624" s="17"/>
      <c r="F624" s="17"/>
      <c r="G624" s="17"/>
      <c r="H624" s="17"/>
      <c r="I624" s="17"/>
      <c r="J624" s="17"/>
      <c r="K624" s="17"/>
      <c r="L624" s="17"/>
      <c r="M624" s="17"/>
    </row>
    <row r="625" spans="1:13" ht="13.5">
      <c r="A625" s="17"/>
      <c r="B625" s="18"/>
      <c r="C625" s="10">
        <v>28</v>
      </c>
      <c r="D625" s="12"/>
      <c r="E625" s="17"/>
      <c r="F625" s="17"/>
      <c r="G625" s="17"/>
      <c r="H625" s="17"/>
      <c r="I625" s="17"/>
      <c r="J625" s="17"/>
      <c r="K625" s="17"/>
      <c r="L625" s="17"/>
      <c r="M625" s="17"/>
    </row>
    <row r="626" spans="1:13" ht="13.5">
      <c r="A626" s="17"/>
      <c r="B626" s="18"/>
      <c r="C626" s="10">
        <v>45</v>
      </c>
      <c r="D626" s="12"/>
      <c r="E626" s="17"/>
      <c r="F626" s="17"/>
      <c r="G626" s="17"/>
      <c r="H626" s="17"/>
      <c r="I626" s="17"/>
      <c r="J626" s="17"/>
      <c r="K626" s="17"/>
      <c r="L626" s="17"/>
      <c r="M626" s="17"/>
    </row>
    <row r="627" spans="1:13" ht="13.5">
      <c r="A627" s="17"/>
      <c r="B627" s="18"/>
      <c r="C627" s="10">
        <v>53</v>
      </c>
      <c r="D627" s="12"/>
      <c r="E627" s="17"/>
      <c r="F627" s="17"/>
      <c r="G627" s="17"/>
      <c r="H627" s="17"/>
      <c r="I627" s="17"/>
      <c r="J627" s="17"/>
      <c r="K627" s="17"/>
      <c r="L627" s="17"/>
      <c r="M627" s="17"/>
    </row>
    <row r="628" spans="1:13" ht="13.5">
      <c r="A628" s="17"/>
      <c r="B628" s="18"/>
      <c r="C628" s="10">
        <v>92</v>
      </c>
      <c r="D628" s="12"/>
      <c r="E628" s="17"/>
      <c r="F628" s="17"/>
      <c r="G628" s="17"/>
      <c r="H628" s="17"/>
      <c r="I628" s="17"/>
      <c r="J628" s="17"/>
      <c r="K628" s="17"/>
      <c r="L628" s="17"/>
      <c r="M628" s="17"/>
    </row>
    <row r="629" spans="1:13" ht="13.5">
      <c r="A629" s="17"/>
      <c r="B629" s="18"/>
      <c r="C629" s="10">
        <v>80</v>
      </c>
      <c r="D629" s="12"/>
      <c r="E629" s="17"/>
      <c r="F629" s="17"/>
      <c r="G629" s="17"/>
      <c r="H629" s="17"/>
      <c r="I629" s="17"/>
      <c r="J629" s="17"/>
      <c r="K629" s="17"/>
      <c r="L629" s="17"/>
      <c r="M629" s="17"/>
    </row>
    <row r="630" spans="1:13" ht="13.5">
      <c r="A630" s="17"/>
      <c r="B630" s="18"/>
      <c r="C630" s="10">
        <v>48</v>
      </c>
      <c r="D630" s="12"/>
      <c r="E630" s="17"/>
      <c r="F630" s="17"/>
      <c r="G630" s="17"/>
      <c r="H630" s="17"/>
      <c r="I630" s="17"/>
      <c r="J630" s="17"/>
      <c r="K630" s="17"/>
      <c r="L630" s="17"/>
      <c r="M630" s="17"/>
    </row>
    <row r="631" spans="1:13" ht="13.5">
      <c r="A631" s="17"/>
      <c r="B631" s="18"/>
      <c r="C631" s="10">
        <v>25</v>
      </c>
      <c r="D631" s="12"/>
      <c r="E631" s="17"/>
      <c r="F631" s="17"/>
      <c r="G631" s="17"/>
      <c r="H631" s="17"/>
      <c r="I631" s="17"/>
      <c r="J631" s="17"/>
      <c r="K631" s="17"/>
      <c r="L631" s="17"/>
      <c r="M631" s="17"/>
    </row>
    <row r="632" spans="1:13" ht="13.5">
      <c r="A632" s="17"/>
      <c r="B632" s="18"/>
      <c r="C632" s="10">
        <v>90</v>
      </c>
      <c r="D632" s="12"/>
      <c r="E632" s="17"/>
      <c r="F632" s="17"/>
      <c r="G632" s="17"/>
      <c r="H632" s="17"/>
      <c r="I632" s="17"/>
      <c r="J632" s="17"/>
      <c r="K632" s="17"/>
      <c r="L632" s="17"/>
      <c r="M632" s="17"/>
    </row>
    <row r="633" spans="1:13" ht="13.5">
      <c r="A633" s="17"/>
      <c r="B633" s="18"/>
      <c r="C633" s="10">
        <v>23</v>
      </c>
      <c r="D633" s="12"/>
      <c r="E633" s="17"/>
      <c r="F633" s="17"/>
      <c r="G633" s="17"/>
      <c r="H633" s="17"/>
      <c r="I633" s="17"/>
      <c r="J633" s="17"/>
      <c r="K633" s="17"/>
      <c r="L633" s="17"/>
      <c r="M633" s="17"/>
    </row>
    <row r="634" spans="1:13" ht="13.5">
      <c r="A634" s="17"/>
      <c r="B634" s="18"/>
      <c r="C634" s="10">
        <v>57</v>
      </c>
      <c r="D634" s="12"/>
      <c r="E634" s="17"/>
      <c r="F634" s="17"/>
      <c r="G634" s="17"/>
      <c r="H634" s="17"/>
      <c r="I634" s="17"/>
      <c r="J634" s="17"/>
      <c r="K634" s="17"/>
      <c r="L634" s="17"/>
      <c r="M634" s="17"/>
    </row>
    <row r="635" spans="1:13" ht="13.5">
      <c r="A635" s="17"/>
      <c r="B635" s="18"/>
      <c r="C635" s="10">
        <v>32</v>
      </c>
      <c r="D635" s="12"/>
      <c r="E635" s="17"/>
      <c r="F635" s="17"/>
      <c r="G635" s="17"/>
      <c r="H635" s="17"/>
      <c r="I635" s="17"/>
      <c r="J635" s="17"/>
      <c r="K635" s="17"/>
      <c r="L635" s="17"/>
      <c r="M635" s="17"/>
    </row>
    <row r="636" spans="1:13" ht="13.5">
      <c r="A636" s="17"/>
      <c r="B636" s="18"/>
      <c r="C636" s="10">
        <v>57</v>
      </c>
      <c r="D636" s="12"/>
      <c r="E636" s="17"/>
      <c r="F636" s="17"/>
      <c r="G636" s="17"/>
      <c r="H636" s="17"/>
      <c r="I636" s="17"/>
      <c r="J636" s="17"/>
      <c r="K636" s="17"/>
      <c r="L636" s="17"/>
      <c r="M636" s="17"/>
    </row>
    <row r="637" spans="1:13" ht="13.5">
      <c r="A637" s="17"/>
      <c r="B637" s="18"/>
      <c r="C637" s="10">
        <v>93</v>
      </c>
      <c r="D637" s="12"/>
      <c r="E637" s="17"/>
      <c r="F637" s="17"/>
      <c r="G637" s="17"/>
      <c r="H637" s="17"/>
      <c r="I637" s="17"/>
      <c r="J637" s="17"/>
      <c r="K637" s="17"/>
      <c r="L637" s="17"/>
      <c r="M637" s="17"/>
    </row>
    <row r="638" spans="1:13" ht="13.5">
      <c r="A638" s="17"/>
      <c r="B638" s="18"/>
      <c r="C638" s="10">
        <v>85</v>
      </c>
      <c r="D638" s="12"/>
      <c r="E638" s="17"/>
      <c r="F638" s="17"/>
      <c r="G638" s="17"/>
      <c r="H638" s="17"/>
      <c r="I638" s="17"/>
      <c r="J638" s="17"/>
      <c r="K638" s="17"/>
      <c r="L638" s="17"/>
      <c r="M638" s="17"/>
    </row>
    <row r="639" spans="1:13" ht="13.5">
      <c r="A639" s="17"/>
      <c r="B639" s="18"/>
      <c r="C639" s="10">
        <v>80</v>
      </c>
      <c r="D639" s="12"/>
      <c r="E639" s="17"/>
      <c r="F639" s="17"/>
      <c r="G639" s="17"/>
      <c r="H639" s="17"/>
      <c r="I639" s="17"/>
      <c r="J639" s="17"/>
      <c r="K639" s="17"/>
      <c r="L639" s="17"/>
      <c r="M639" s="17"/>
    </row>
    <row r="640" spans="1:13" ht="13.5">
      <c r="A640" s="17"/>
      <c r="B640" s="18"/>
      <c r="C640" s="10">
        <v>45</v>
      </c>
      <c r="D640" s="12"/>
      <c r="E640" s="17"/>
      <c r="F640" s="17"/>
      <c r="G640" s="17"/>
      <c r="H640" s="17"/>
      <c r="I640" s="17"/>
      <c r="J640" s="17"/>
      <c r="K640" s="17"/>
      <c r="L640" s="17"/>
      <c r="M640" s="17"/>
    </row>
    <row r="641" spans="1:13" ht="13.5">
      <c r="A641" s="17"/>
      <c r="B641" s="18"/>
      <c r="C641" s="10">
        <v>14</v>
      </c>
      <c r="D641" s="12"/>
      <c r="E641" s="17"/>
      <c r="F641" s="17"/>
      <c r="G641" s="17"/>
      <c r="H641" s="17"/>
      <c r="I641" s="17"/>
      <c r="J641" s="17"/>
      <c r="K641" s="17"/>
      <c r="L641" s="17"/>
      <c r="M641" s="17"/>
    </row>
  </sheetData>
  <mergeCells count="4">
    <mergeCell ref="A1:D1"/>
    <mergeCell ref="A2:D2"/>
    <mergeCell ref="A18:C18"/>
    <mergeCell ref="A19:C19"/>
  </mergeCells>
  <printOptions/>
  <pageMargins left="0.7000000476837158" right="0.7000000476837158" top="0.75" bottom="0.75" header="0.30000001192092896" footer="0.30000001192092896"/>
  <pageSetup firstPageNumber="1" useFirstPageNumber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41"/>
  <sheetViews>
    <sheetView showGridLines="0" workbookViewId="0" topLeftCell="A1">
      <selection activeCell="A1" sqref="A1:D1"/>
    </sheetView>
  </sheetViews>
  <sheetFormatPr defaultColWidth="12.8515625" defaultRowHeight="19.5" customHeight="1"/>
  <cols>
    <col min="1" max="1" width="22.421875" style="47" customWidth="1"/>
    <col min="2" max="2" width="3.421875" style="47" customWidth="1"/>
    <col min="3" max="3" width="41.7109375" style="47" customWidth="1"/>
    <col min="4" max="4" width="20.28125" style="47" customWidth="1"/>
    <col min="5" max="13" width="8.8515625" style="47" customWidth="1"/>
    <col min="14" max="16384" width="12.00390625" style="47" customWidth="1"/>
  </cols>
  <sheetData>
    <row r="1" spans="1:13" ht="18">
      <c r="A1" s="142" t="s">
        <v>614</v>
      </c>
      <c r="B1" s="142"/>
      <c r="C1" s="142"/>
      <c r="D1" s="142"/>
      <c r="E1" s="26"/>
      <c r="F1" s="17"/>
      <c r="G1" s="17"/>
      <c r="H1" s="17"/>
      <c r="I1" s="17"/>
      <c r="J1" s="17"/>
      <c r="K1" s="17"/>
      <c r="L1" s="17"/>
      <c r="M1" s="17"/>
    </row>
    <row r="2" spans="1:13" ht="18">
      <c r="A2" s="143" t="s">
        <v>615</v>
      </c>
      <c r="B2" s="143"/>
      <c r="C2" s="143"/>
      <c r="D2" s="143"/>
      <c r="E2" s="26"/>
      <c r="F2" s="17"/>
      <c r="G2" s="17"/>
      <c r="H2" s="17"/>
      <c r="I2" s="17"/>
      <c r="J2" s="17"/>
      <c r="K2" s="17"/>
      <c r="L2" s="17"/>
      <c r="M2" s="17"/>
    </row>
    <row r="3" spans="1:13" ht="13.5">
      <c r="A3" s="27" t="s">
        <v>616</v>
      </c>
      <c r="B3" s="27" t="s">
        <v>617</v>
      </c>
      <c r="C3" s="27" t="s">
        <v>618</v>
      </c>
      <c r="D3" s="27" t="s">
        <v>619</v>
      </c>
      <c r="E3" s="12"/>
      <c r="F3" s="17"/>
      <c r="G3" s="17"/>
      <c r="H3" s="17"/>
      <c r="I3" s="17"/>
      <c r="J3" s="17"/>
      <c r="K3" s="17"/>
      <c r="L3" s="17"/>
      <c r="M3" s="17"/>
    </row>
    <row r="4" spans="1:13" ht="13.5">
      <c r="A4" s="27" t="s">
        <v>620</v>
      </c>
      <c r="B4" s="27" t="s">
        <v>621</v>
      </c>
      <c r="C4" s="27" t="s">
        <v>622</v>
      </c>
      <c r="D4" s="27" t="s">
        <v>619</v>
      </c>
      <c r="E4" s="12"/>
      <c r="F4" s="17"/>
      <c r="G4" s="17"/>
      <c r="H4" s="17"/>
      <c r="I4" s="17"/>
      <c r="J4" s="17"/>
      <c r="K4" s="17"/>
      <c r="L4" s="17"/>
      <c r="M4" s="17"/>
    </row>
    <row r="5" spans="1:13" ht="13.5">
      <c r="A5" s="27" t="s">
        <v>623</v>
      </c>
      <c r="B5" s="27" t="s">
        <v>624</v>
      </c>
      <c r="C5" s="27" t="s">
        <v>625</v>
      </c>
      <c r="D5" s="27" t="s">
        <v>619</v>
      </c>
      <c r="E5" s="12"/>
      <c r="F5" s="17"/>
      <c r="G5" s="17"/>
      <c r="H5" s="17"/>
      <c r="I5" s="17"/>
      <c r="J5" s="17"/>
      <c r="K5" s="17"/>
      <c r="L5" s="17"/>
      <c r="M5" s="17"/>
    </row>
    <row r="6" spans="1:13" ht="13.5">
      <c r="A6" s="27" t="s">
        <v>626</v>
      </c>
      <c r="B6" s="27" t="s">
        <v>627</v>
      </c>
      <c r="C6" s="27" t="s">
        <v>625</v>
      </c>
      <c r="D6" s="27" t="s">
        <v>619</v>
      </c>
      <c r="E6" s="12"/>
      <c r="F6" s="17"/>
      <c r="G6" s="17"/>
      <c r="H6" s="17"/>
      <c r="I6" s="17"/>
      <c r="J6" s="17"/>
      <c r="K6" s="17"/>
      <c r="L6" s="17"/>
      <c r="M6" s="17"/>
    </row>
    <row r="7" spans="1:13" ht="13.5">
      <c r="A7" s="27" t="s">
        <v>628</v>
      </c>
      <c r="B7" s="27" t="s">
        <v>629</v>
      </c>
      <c r="C7" s="27" t="s">
        <v>625</v>
      </c>
      <c r="D7" s="27" t="s">
        <v>619</v>
      </c>
      <c r="E7" s="12"/>
      <c r="F7" s="17"/>
      <c r="G7" s="17"/>
      <c r="H7" s="17"/>
      <c r="I7" s="17"/>
      <c r="J7" s="17"/>
      <c r="K7" s="17"/>
      <c r="L7" s="17"/>
      <c r="M7" s="17"/>
    </row>
    <row r="8" spans="1:13" ht="13.5">
      <c r="A8" s="27" t="s">
        <v>630</v>
      </c>
      <c r="B8" s="27" t="s">
        <v>631</v>
      </c>
      <c r="C8" s="27" t="s">
        <v>625</v>
      </c>
      <c r="D8" s="27" t="s">
        <v>619</v>
      </c>
      <c r="E8" s="12"/>
      <c r="F8" s="17"/>
      <c r="G8" s="17"/>
      <c r="H8" s="17"/>
      <c r="I8" s="17"/>
      <c r="J8" s="17"/>
      <c r="K8" s="17"/>
      <c r="L8" s="17"/>
      <c r="M8" s="17"/>
    </row>
    <row r="9" spans="1:13" ht="13.5">
      <c r="A9" s="28" t="s">
        <v>632</v>
      </c>
      <c r="B9" s="28" t="s">
        <v>633</v>
      </c>
      <c r="C9" s="28" t="s">
        <v>634</v>
      </c>
      <c r="D9" s="28" t="s">
        <v>635</v>
      </c>
      <c r="E9" s="12"/>
      <c r="F9" s="17"/>
      <c r="G9" s="17"/>
      <c r="H9" s="17"/>
      <c r="I9" s="17"/>
      <c r="J9" s="17"/>
      <c r="K9" s="17"/>
      <c r="L9" s="17"/>
      <c r="M9" s="17"/>
    </row>
    <row r="10" spans="1:13" ht="42">
      <c r="A10" s="28" t="s">
        <v>636</v>
      </c>
      <c r="B10" s="28" t="s">
        <v>637</v>
      </c>
      <c r="C10" s="28" t="s">
        <v>638</v>
      </c>
      <c r="D10" s="29" t="s">
        <v>639</v>
      </c>
      <c r="E10" s="12"/>
      <c r="F10" s="17"/>
      <c r="G10" s="17"/>
      <c r="H10" s="17"/>
      <c r="I10" s="17"/>
      <c r="J10" s="17"/>
      <c r="K10" s="17"/>
      <c r="L10" s="17"/>
      <c r="M10" s="17"/>
    </row>
    <row r="11" spans="1:13" ht="13.5">
      <c r="A11" s="30" t="s">
        <v>640</v>
      </c>
      <c r="B11" s="30" t="s">
        <v>641</v>
      </c>
      <c r="C11" s="30" t="s">
        <v>642</v>
      </c>
      <c r="D11" s="30" t="s">
        <v>643</v>
      </c>
      <c r="E11" s="12"/>
      <c r="F11" s="17"/>
      <c r="G11" s="17"/>
      <c r="H11" s="17"/>
      <c r="I11" s="17"/>
      <c r="J11" s="17"/>
      <c r="K11" s="17"/>
      <c r="L11" s="17"/>
      <c r="M11" s="17"/>
    </row>
    <row r="12" spans="1:13" ht="13.5">
      <c r="A12" s="30" t="s">
        <v>644</v>
      </c>
      <c r="B12" s="30" t="s">
        <v>645</v>
      </c>
      <c r="C12" s="30" t="s">
        <v>646</v>
      </c>
      <c r="D12" s="30" t="s">
        <v>643</v>
      </c>
      <c r="E12" s="12"/>
      <c r="F12" s="17"/>
      <c r="G12" s="17"/>
      <c r="H12" s="17"/>
      <c r="I12" s="17"/>
      <c r="J12" s="17"/>
      <c r="K12" s="17"/>
      <c r="L12" s="17"/>
      <c r="M12" s="17"/>
    </row>
    <row r="13" spans="1:13" ht="13.5">
      <c r="A13" s="30" t="s">
        <v>647</v>
      </c>
      <c r="B13" s="30" t="s">
        <v>648</v>
      </c>
      <c r="C13" s="30" t="s">
        <v>649</v>
      </c>
      <c r="D13" s="30" t="s">
        <v>643</v>
      </c>
      <c r="E13" s="12"/>
      <c r="F13" s="17"/>
      <c r="G13" s="17"/>
      <c r="H13" s="17"/>
      <c r="I13" s="17"/>
      <c r="J13" s="17"/>
      <c r="K13" s="17"/>
      <c r="L13" s="17"/>
      <c r="M13" s="17"/>
    </row>
    <row r="14" spans="1:13" ht="13.5">
      <c r="A14" s="30" t="s">
        <v>650</v>
      </c>
      <c r="B14" s="30" t="s">
        <v>651</v>
      </c>
      <c r="C14" s="30" t="s">
        <v>652</v>
      </c>
      <c r="D14" s="30" t="s">
        <v>643</v>
      </c>
      <c r="E14" s="12"/>
      <c r="F14" s="17"/>
      <c r="G14" s="17"/>
      <c r="H14" s="17"/>
      <c r="I14" s="17"/>
      <c r="J14" s="17"/>
      <c r="K14" s="17"/>
      <c r="L14" s="17"/>
      <c r="M14" s="17"/>
    </row>
    <row r="15" spans="1:13" ht="13.5">
      <c r="A15" s="30" t="s">
        <v>529</v>
      </c>
      <c r="B15" s="30" t="s">
        <v>530</v>
      </c>
      <c r="C15" s="30" t="s">
        <v>649</v>
      </c>
      <c r="D15" s="30" t="s">
        <v>643</v>
      </c>
      <c r="E15" s="12"/>
      <c r="F15" s="17"/>
      <c r="G15" s="17"/>
      <c r="H15" s="17"/>
      <c r="I15" s="17"/>
      <c r="J15" s="17"/>
      <c r="K15" s="17"/>
      <c r="L15" s="17"/>
      <c r="M15" s="17"/>
    </row>
    <row r="16" spans="1:13" ht="13.5">
      <c r="A16" s="30" t="s">
        <v>531</v>
      </c>
      <c r="B16" s="30" t="s">
        <v>532</v>
      </c>
      <c r="C16" s="30" t="s">
        <v>649</v>
      </c>
      <c r="D16" s="30" t="s">
        <v>643</v>
      </c>
      <c r="E16" s="12"/>
      <c r="F16" s="17"/>
      <c r="G16" s="17"/>
      <c r="H16" s="17"/>
      <c r="I16" s="17"/>
      <c r="J16" s="17"/>
      <c r="K16" s="17"/>
      <c r="L16" s="17"/>
      <c r="M16" s="17"/>
    </row>
    <row r="17" spans="1:13" ht="13.5">
      <c r="A17" s="31"/>
      <c r="B17" s="31"/>
      <c r="C17" s="31"/>
      <c r="D17" s="16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18">
      <c r="A18" s="142" t="s">
        <v>533</v>
      </c>
      <c r="B18" s="142"/>
      <c r="C18" s="142"/>
      <c r="D18" s="26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8">
      <c r="A19" s="142" t="s">
        <v>534</v>
      </c>
      <c r="B19" s="142"/>
      <c r="C19" s="142"/>
      <c r="D19" s="26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3.5">
      <c r="A20" s="32"/>
      <c r="B20" s="33"/>
      <c r="C20" s="32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13.5">
      <c r="A21" s="34" t="s">
        <v>535</v>
      </c>
      <c r="B21" s="3"/>
      <c r="C21" s="34" t="s">
        <v>536</v>
      </c>
      <c r="D21" s="12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3.5">
      <c r="A22" s="4" t="s">
        <v>537</v>
      </c>
      <c r="B22" s="3"/>
      <c r="C22" s="4" t="s">
        <v>609</v>
      </c>
      <c r="D22" s="12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13.5">
      <c r="A23" s="10">
        <v>8.75</v>
      </c>
      <c r="B23" s="3"/>
      <c r="C23" s="10">
        <v>100</v>
      </c>
      <c r="D23" s="12"/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13.5">
      <c r="A24" s="4" t="s">
        <v>538</v>
      </c>
      <c r="B24" s="3"/>
      <c r="C24" s="10">
        <v>88</v>
      </c>
      <c r="D24" s="12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3.5">
      <c r="A25" s="10">
        <v>10.5</v>
      </c>
      <c r="B25" s="3"/>
      <c r="C25" s="10">
        <v>43</v>
      </c>
      <c r="D25" s="12"/>
      <c r="E25" s="17"/>
      <c r="F25" s="17"/>
      <c r="G25" s="17"/>
      <c r="H25" s="35"/>
      <c r="I25" s="35"/>
      <c r="J25" s="35"/>
      <c r="K25" s="35"/>
      <c r="L25" s="35"/>
      <c r="M25" s="35"/>
    </row>
    <row r="26" spans="1:13" ht="13.5">
      <c r="A26" s="4" t="s">
        <v>539</v>
      </c>
      <c r="B26" s="3"/>
      <c r="C26" s="10">
        <v>95</v>
      </c>
      <c r="D26" s="12">
        <f>100+88+43+95+88</f>
        <v>414</v>
      </c>
      <c r="E26" s="17"/>
      <c r="F26" s="17"/>
      <c r="G26" s="36"/>
      <c r="H26" s="6" t="s">
        <v>540</v>
      </c>
      <c r="I26" s="6"/>
      <c r="J26" s="6"/>
      <c r="K26" s="6"/>
      <c r="L26" s="6"/>
      <c r="M26" s="6"/>
    </row>
    <row r="27" spans="1:13" ht="13.5">
      <c r="A27" s="11">
        <f>(A23-A25)^2</f>
        <v>3.0625</v>
      </c>
      <c r="B27" s="3"/>
      <c r="C27" s="10">
        <v>88</v>
      </c>
      <c r="D27" s="37">
        <f>C23+C24+C25+C26+C27</f>
        <v>414</v>
      </c>
      <c r="E27" s="17"/>
      <c r="F27" s="17"/>
      <c r="G27" s="18"/>
      <c r="H27" s="38" t="s">
        <v>541</v>
      </c>
      <c r="I27" s="39"/>
      <c r="J27" s="39"/>
      <c r="K27" s="39"/>
      <c r="L27" s="39"/>
      <c r="M27" s="39"/>
    </row>
    <row r="28" spans="1:13" ht="13.5">
      <c r="A28" s="16"/>
      <c r="B28" s="18"/>
      <c r="C28" s="4" t="s">
        <v>542</v>
      </c>
      <c r="D28" s="11">
        <f>SUM(C23:C27)</f>
        <v>414</v>
      </c>
      <c r="E28" s="12"/>
      <c r="F28" s="19"/>
      <c r="G28" s="18"/>
      <c r="H28" s="38" t="s">
        <v>543</v>
      </c>
      <c r="I28" s="39"/>
      <c r="J28" s="39"/>
      <c r="K28" s="39"/>
      <c r="L28" s="39"/>
      <c r="M28" s="39"/>
    </row>
    <row r="29" spans="1:13" ht="13.5">
      <c r="A29" s="17"/>
      <c r="B29" s="18"/>
      <c r="C29" s="4" t="s">
        <v>544</v>
      </c>
      <c r="D29" s="11">
        <f>AVERAGE(C23:C27)</f>
        <v>82.8</v>
      </c>
      <c r="E29" s="3"/>
      <c r="F29" s="10" t="s">
        <v>545</v>
      </c>
      <c r="G29" s="3"/>
      <c r="H29" s="38" t="s">
        <v>546</v>
      </c>
      <c r="I29" s="39"/>
      <c r="J29" s="39"/>
      <c r="K29" s="39"/>
      <c r="L29" s="39"/>
      <c r="M29" s="39"/>
    </row>
    <row r="30" spans="1:13" ht="13.5">
      <c r="A30" s="17"/>
      <c r="B30" s="18"/>
      <c r="C30" s="4" t="s">
        <v>547</v>
      </c>
      <c r="D30" s="11">
        <v>88</v>
      </c>
      <c r="E30" s="3"/>
      <c r="F30" s="11">
        <f>MODE(C23:C27)</f>
        <v>88</v>
      </c>
      <c r="G30" s="3"/>
      <c r="H30" s="38" t="s">
        <v>548</v>
      </c>
      <c r="I30" s="39"/>
      <c r="J30" s="39"/>
      <c r="K30" s="39"/>
      <c r="L30" s="39"/>
      <c r="M30" s="39"/>
    </row>
    <row r="31" spans="1:13" ht="13.5">
      <c r="A31" s="17"/>
      <c r="B31" s="18"/>
      <c r="C31" s="4" t="s">
        <v>549</v>
      </c>
      <c r="D31" s="11">
        <v>22.818851855428676</v>
      </c>
      <c r="E31" s="3"/>
      <c r="F31" s="11">
        <f>STDEV(C23:C27)</f>
        <v>22.818851855428676</v>
      </c>
      <c r="G31" s="3"/>
      <c r="H31" s="38" t="s">
        <v>550</v>
      </c>
      <c r="I31" s="39"/>
      <c r="J31" s="39"/>
      <c r="K31" s="39"/>
      <c r="L31" s="39"/>
      <c r="M31" s="39"/>
    </row>
    <row r="32" spans="1:13" ht="13.5">
      <c r="A32" s="17"/>
      <c r="B32" s="18"/>
      <c r="C32" s="4" t="s">
        <v>551</v>
      </c>
      <c r="D32" s="10">
        <v>90</v>
      </c>
      <c r="E32" s="12"/>
      <c r="F32" s="16"/>
      <c r="G32" s="18"/>
      <c r="H32" s="38" t="s">
        <v>552</v>
      </c>
      <c r="I32" s="39"/>
      <c r="J32" s="39"/>
      <c r="K32" s="39"/>
      <c r="L32" s="39"/>
      <c r="M32" s="39"/>
    </row>
    <row r="33" spans="1:13" ht="13.5">
      <c r="A33" s="17"/>
      <c r="B33" s="18"/>
      <c r="C33" s="4" t="str">
        <f>"Count # &gt;= "&amp;D32</f>
        <v>Count # &gt;= 90</v>
      </c>
      <c r="D33" s="11">
        <f>COUNTIF(C23:C27,"&gt;="&amp;D32)</f>
        <v>2</v>
      </c>
      <c r="E33" s="12"/>
      <c r="F33" s="17"/>
      <c r="G33" s="18"/>
      <c r="H33" s="38" t="s">
        <v>553</v>
      </c>
      <c r="I33" s="39"/>
      <c r="J33" s="39"/>
      <c r="K33" s="39"/>
      <c r="L33" s="39"/>
      <c r="M33" s="39"/>
    </row>
    <row r="34" spans="1:13" ht="13.5">
      <c r="A34" s="17"/>
      <c r="B34" s="18"/>
      <c r="C34" s="4" t="s">
        <v>554</v>
      </c>
      <c r="D34" s="10">
        <v>50</v>
      </c>
      <c r="E34" s="12"/>
      <c r="F34" s="17"/>
      <c r="G34" s="18"/>
      <c r="H34" s="40" t="s">
        <v>555</v>
      </c>
      <c r="I34" s="39"/>
      <c r="J34" s="39"/>
      <c r="K34" s="39"/>
      <c r="L34" s="39"/>
      <c r="M34" s="39"/>
    </row>
    <row r="35" spans="1:13" ht="13.5">
      <c r="A35" s="17"/>
      <c r="B35" s="18"/>
      <c r="C35" s="4" t="s">
        <v>556</v>
      </c>
      <c r="D35" s="10">
        <v>100</v>
      </c>
      <c r="E35" s="12"/>
      <c r="F35" s="17"/>
      <c r="G35" s="18"/>
      <c r="H35" s="40" t="s">
        <v>557</v>
      </c>
      <c r="I35" s="39"/>
      <c r="J35" s="39"/>
      <c r="K35" s="39"/>
      <c r="L35" s="39"/>
      <c r="M35" s="39"/>
    </row>
    <row r="36" spans="1:13" ht="13.5">
      <c r="A36" s="17"/>
      <c r="B36" s="36"/>
      <c r="C36" s="41" t="str">
        <f>"Counting Values Between "&amp;D34&amp;" and "&amp;D35&amp;" (inclusive)"</f>
        <v>Counting Values Between 50 and 100 (inclusive)</v>
      </c>
      <c r="D36" s="11">
        <v>4</v>
      </c>
      <c r="E36" s="12"/>
      <c r="F36" s="17"/>
      <c r="G36" s="18"/>
      <c r="H36" s="38" t="s">
        <v>558</v>
      </c>
      <c r="I36" s="39"/>
      <c r="J36" s="39"/>
      <c r="K36" s="39"/>
      <c r="L36" s="39"/>
      <c r="M36" s="39"/>
    </row>
    <row r="37" spans="1:13" ht="13.5">
      <c r="A37" s="17"/>
      <c r="B37" s="36"/>
      <c r="C37" s="42" t="s">
        <v>559</v>
      </c>
      <c r="D37" s="10">
        <v>1000</v>
      </c>
      <c r="E37" s="12"/>
      <c r="F37" s="17"/>
      <c r="G37" s="18"/>
      <c r="H37" s="38" t="s">
        <v>560</v>
      </c>
      <c r="I37" s="39"/>
      <c r="J37" s="39"/>
      <c r="K37" s="39"/>
      <c r="L37" s="39"/>
      <c r="M37" s="39"/>
    </row>
    <row r="38" spans="1:13" ht="13.5">
      <c r="A38" s="17"/>
      <c r="B38" s="36"/>
      <c r="C38" s="42" t="s">
        <v>561</v>
      </c>
      <c r="D38" s="10">
        <v>250</v>
      </c>
      <c r="E38" s="12"/>
      <c r="F38" s="17"/>
      <c r="G38" s="18"/>
      <c r="H38" s="38" t="s">
        <v>562</v>
      </c>
      <c r="I38" s="39"/>
      <c r="J38" s="39"/>
      <c r="K38" s="39"/>
      <c r="L38" s="39"/>
      <c r="M38" s="39"/>
    </row>
    <row r="39" spans="1:13" ht="13.5">
      <c r="A39" s="17"/>
      <c r="B39" s="36"/>
      <c r="C39" s="42" t="s">
        <v>563</v>
      </c>
      <c r="D39" s="10">
        <v>100</v>
      </c>
      <c r="E39" s="12"/>
      <c r="F39" s="17"/>
      <c r="G39" s="18"/>
      <c r="H39" s="38" t="s">
        <v>564</v>
      </c>
      <c r="I39" s="39"/>
      <c r="J39" s="39"/>
      <c r="K39" s="39"/>
      <c r="L39" s="39"/>
      <c r="M39" s="39"/>
    </row>
    <row r="40" spans="1:13" ht="13.5">
      <c r="A40" s="17"/>
      <c r="B40" s="36"/>
      <c r="C40" s="42" t="s">
        <v>565</v>
      </c>
      <c r="D40" s="10">
        <v>395</v>
      </c>
      <c r="E40" s="12"/>
      <c r="F40" s="17"/>
      <c r="G40" s="17"/>
      <c r="H40" s="16"/>
      <c r="I40" s="16"/>
      <c r="J40" s="16"/>
      <c r="K40" s="16"/>
      <c r="L40" s="16"/>
      <c r="M40" s="16"/>
    </row>
    <row r="41" spans="1:13" ht="13.5">
      <c r="A41" s="17"/>
      <c r="B41" s="36"/>
      <c r="C41" s="42" t="s">
        <v>566</v>
      </c>
      <c r="D41" s="11">
        <f>D37-SUM(D38:D40)</f>
        <v>255</v>
      </c>
      <c r="E41" s="12"/>
      <c r="F41" s="17"/>
      <c r="G41" s="17"/>
      <c r="H41" s="17"/>
      <c r="I41" s="17"/>
      <c r="J41" s="17"/>
      <c r="K41" s="17"/>
      <c r="L41" s="17"/>
      <c r="M41" s="17"/>
    </row>
    <row r="42" spans="1:13" ht="13.5">
      <c r="A42" s="17"/>
      <c r="B42" s="17"/>
      <c r="C42" s="43"/>
      <c r="D42" s="16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3.5">
      <c r="A43" s="17"/>
      <c r="B43" s="36"/>
      <c r="C43" s="44" t="s">
        <v>567</v>
      </c>
      <c r="D43" s="7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13.5">
      <c r="A44" s="17"/>
      <c r="B44" s="17"/>
      <c r="C44" s="45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3.5">
      <c r="A45" s="17"/>
      <c r="B45" s="18"/>
      <c r="C45" s="34" t="s">
        <v>568</v>
      </c>
      <c r="D45" s="12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3.5">
      <c r="A46" s="17"/>
      <c r="B46" s="18"/>
      <c r="C46" s="11" t="str">
        <f>"The average is "&amp;D29</f>
        <v>The average is 82.8</v>
      </c>
      <c r="D46" s="12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3.5">
      <c r="A47" s="17"/>
      <c r="B47" s="17"/>
      <c r="C47" s="15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3.5">
      <c r="A48" s="17"/>
      <c r="B48" s="18"/>
      <c r="C48" s="34" t="s">
        <v>569</v>
      </c>
      <c r="D48" s="12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3.5">
      <c r="A49" s="17"/>
      <c r="B49" s="18"/>
      <c r="C49" s="11" t="b">
        <f>D30&gt;D29</f>
        <v>1</v>
      </c>
      <c r="D49" s="12" t="s">
        <v>570</v>
      </c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3.5">
      <c r="A50" s="17"/>
      <c r="B50" s="17"/>
      <c r="C50" s="16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3.5">
      <c r="A51" s="17"/>
      <c r="B51" s="17"/>
      <c r="C51" s="19"/>
      <c r="D51" s="19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3.5">
      <c r="A52" s="17"/>
      <c r="B52" s="18"/>
      <c r="C52" s="4" t="s">
        <v>577</v>
      </c>
      <c r="D52" s="4" t="s">
        <v>571</v>
      </c>
      <c r="E52" s="12"/>
      <c r="F52" s="17"/>
      <c r="G52" s="17"/>
      <c r="H52" s="17"/>
      <c r="I52" s="17"/>
      <c r="J52" s="17"/>
      <c r="K52" s="17"/>
      <c r="L52" s="17"/>
      <c r="M52" s="17"/>
    </row>
    <row r="53" spans="1:13" ht="13.5">
      <c r="A53" s="17"/>
      <c r="B53" s="18"/>
      <c r="C53" s="48">
        <v>95</v>
      </c>
      <c r="D53" s="46">
        <f>SUM(C53:C641)</f>
        <v>32200</v>
      </c>
      <c r="E53" s="12"/>
      <c r="F53" s="17"/>
      <c r="G53" s="17"/>
      <c r="H53" s="17"/>
      <c r="I53" s="17"/>
      <c r="J53" s="17"/>
      <c r="K53" s="17"/>
      <c r="L53" s="17"/>
      <c r="M53" s="17"/>
    </row>
    <row r="54" spans="1:13" ht="13.5">
      <c r="A54" s="17"/>
      <c r="B54" s="18"/>
      <c r="C54" s="48">
        <v>100</v>
      </c>
      <c r="D54" s="21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13.5">
      <c r="A55" s="17"/>
      <c r="B55" s="18"/>
      <c r="C55" s="48">
        <v>40</v>
      </c>
      <c r="D55" s="12"/>
      <c r="E55" s="17"/>
      <c r="F55" s="17"/>
      <c r="G55" s="17"/>
      <c r="H55" s="17"/>
      <c r="I55" s="17"/>
      <c r="J55" s="17"/>
      <c r="K55" s="17"/>
      <c r="L55" s="17"/>
      <c r="M55" s="17"/>
    </row>
    <row r="56" spans="1:13" ht="13.5">
      <c r="A56" s="17"/>
      <c r="B56" s="18"/>
      <c r="C56" s="48">
        <v>65</v>
      </c>
      <c r="D56" s="12"/>
      <c r="E56" s="17"/>
      <c r="F56" s="17"/>
      <c r="G56" s="17"/>
      <c r="H56" s="17"/>
      <c r="I56" s="17"/>
      <c r="J56" s="17"/>
      <c r="K56" s="17"/>
      <c r="L56" s="17"/>
      <c r="M56" s="17"/>
    </row>
    <row r="57" spans="1:13" ht="13.5">
      <c r="A57" s="17"/>
      <c r="B57" s="18"/>
      <c r="C57" s="48">
        <v>89</v>
      </c>
      <c r="D57" s="12"/>
      <c r="E57" s="17"/>
      <c r="F57" s="17"/>
      <c r="G57" s="17"/>
      <c r="H57" s="17"/>
      <c r="I57" s="17"/>
      <c r="J57" s="17"/>
      <c r="K57" s="17"/>
      <c r="L57" s="17"/>
      <c r="M57" s="17"/>
    </row>
    <row r="58" spans="1:13" ht="13.5">
      <c r="A58" s="17"/>
      <c r="B58" s="18"/>
      <c r="C58" s="48">
        <v>75</v>
      </c>
      <c r="D58" s="12"/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13.5">
      <c r="A59" s="17"/>
      <c r="B59" s="18"/>
      <c r="C59" s="48">
        <v>94</v>
      </c>
      <c r="D59" s="12"/>
      <c r="E59" s="17"/>
      <c r="F59" s="17"/>
      <c r="G59" s="17"/>
      <c r="H59" s="17"/>
      <c r="I59" s="17"/>
      <c r="J59" s="17"/>
      <c r="K59" s="17"/>
      <c r="L59" s="17"/>
      <c r="M59" s="17"/>
    </row>
    <row r="60" spans="1:13" ht="13.5">
      <c r="A60" s="17"/>
      <c r="B60" s="18"/>
      <c r="C60" s="48">
        <v>81</v>
      </c>
      <c r="D60" s="12"/>
      <c r="E60" s="17"/>
      <c r="F60" s="17"/>
      <c r="G60" s="17"/>
      <c r="H60" s="17"/>
      <c r="I60" s="17"/>
      <c r="J60" s="17"/>
      <c r="K60" s="17"/>
      <c r="L60" s="17"/>
      <c r="M60" s="17"/>
    </row>
    <row r="61" spans="1:13" ht="13.5">
      <c r="A61" s="17"/>
      <c r="B61" s="18"/>
      <c r="C61" s="48">
        <v>43</v>
      </c>
      <c r="D61" s="12"/>
      <c r="E61" s="17"/>
      <c r="F61" s="17"/>
      <c r="G61" s="17"/>
      <c r="H61" s="17"/>
      <c r="I61" s="17"/>
      <c r="J61" s="17"/>
      <c r="K61" s="17"/>
      <c r="L61" s="17"/>
      <c r="M61" s="17"/>
    </row>
    <row r="62" spans="1:13" ht="13.5">
      <c r="A62" s="17"/>
      <c r="B62" s="18"/>
      <c r="C62" s="48">
        <v>50</v>
      </c>
      <c r="D62" s="12"/>
      <c r="E62" s="17"/>
      <c r="F62" s="17"/>
      <c r="G62" s="17"/>
      <c r="H62" s="17"/>
      <c r="I62" s="17"/>
      <c r="J62" s="17"/>
      <c r="K62" s="17"/>
      <c r="L62" s="17"/>
      <c r="M62" s="17"/>
    </row>
    <row r="63" spans="1:13" ht="13.5">
      <c r="A63" s="17"/>
      <c r="B63" s="18"/>
      <c r="C63" s="48">
        <v>10</v>
      </c>
      <c r="D63" s="12"/>
      <c r="E63" s="17"/>
      <c r="F63" s="17"/>
      <c r="G63" s="17"/>
      <c r="H63" s="17"/>
      <c r="I63" s="17"/>
      <c r="J63" s="17"/>
      <c r="K63" s="17"/>
      <c r="L63" s="17"/>
      <c r="M63" s="17"/>
    </row>
    <row r="64" spans="1:13" ht="13.5">
      <c r="A64" s="17"/>
      <c r="B64" s="18"/>
      <c r="C64" s="48">
        <v>74</v>
      </c>
      <c r="D64" s="12"/>
      <c r="E64" s="17"/>
      <c r="F64" s="17"/>
      <c r="G64" s="17"/>
      <c r="H64" s="17"/>
      <c r="I64" s="17"/>
      <c r="J64" s="17"/>
      <c r="K64" s="17"/>
      <c r="L64" s="17"/>
      <c r="M64" s="17"/>
    </row>
    <row r="65" spans="1:13" ht="13.5">
      <c r="A65" s="17"/>
      <c r="B65" s="18"/>
      <c r="C65" s="48">
        <v>59</v>
      </c>
      <c r="D65" s="12"/>
      <c r="E65" s="17"/>
      <c r="F65" s="17"/>
      <c r="G65" s="17"/>
      <c r="H65" s="17"/>
      <c r="I65" s="17"/>
      <c r="J65" s="17"/>
      <c r="K65" s="17"/>
      <c r="L65" s="17"/>
      <c r="M65" s="17"/>
    </row>
    <row r="66" spans="1:13" ht="13.5">
      <c r="A66" s="17"/>
      <c r="B66" s="18"/>
      <c r="C66" s="48">
        <v>20</v>
      </c>
      <c r="D66" s="12"/>
      <c r="E66" s="17"/>
      <c r="F66" s="17"/>
      <c r="G66" s="17"/>
      <c r="H66" s="17"/>
      <c r="I66" s="17"/>
      <c r="J66" s="17"/>
      <c r="K66" s="17"/>
      <c r="L66" s="17"/>
      <c r="M66" s="17"/>
    </row>
    <row r="67" spans="1:13" ht="13.5">
      <c r="A67" s="17"/>
      <c r="B67" s="18"/>
      <c r="C67" s="48">
        <v>84</v>
      </c>
      <c r="D67" s="12"/>
      <c r="E67" s="17"/>
      <c r="F67" s="17"/>
      <c r="G67" s="17"/>
      <c r="H67" s="17"/>
      <c r="I67" s="17"/>
      <c r="J67" s="17"/>
      <c r="K67" s="17"/>
      <c r="L67" s="17"/>
      <c r="M67" s="17"/>
    </row>
    <row r="68" spans="1:13" ht="13.5">
      <c r="A68" s="17"/>
      <c r="B68" s="18"/>
      <c r="C68" s="48">
        <v>91</v>
      </c>
      <c r="D68" s="12"/>
      <c r="E68" s="17"/>
      <c r="F68" s="17"/>
      <c r="G68" s="17"/>
      <c r="H68" s="17"/>
      <c r="I68" s="17"/>
      <c r="J68" s="17"/>
      <c r="K68" s="17"/>
      <c r="L68" s="17"/>
      <c r="M68" s="17"/>
    </row>
    <row r="69" spans="1:13" ht="13.5">
      <c r="A69" s="17"/>
      <c r="B69" s="18"/>
      <c r="C69" s="48">
        <v>60</v>
      </c>
      <c r="D69" s="12"/>
      <c r="E69" s="17"/>
      <c r="F69" s="17"/>
      <c r="G69" s="17"/>
      <c r="H69" s="17"/>
      <c r="I69" s="17"/>
      <c r="J69" s="17"/>
      <c r="K69" s="17"/>
      <c r="L69" s="17"/>
      <c r="M69" s="17"/>
    </row>
    <row r="70" spans="1:13" ht="13.5">
      <c r="A70" s="17"/>
      <c r="B70" s="18"/>
      <c r="C70" s="48">
        <v>43</v>
      </c>
      <c r="D70" s="12"/>
      <c r="E70" s="17"/>
      <c r="F70" s="17"/>
      <c r="G70" s="17"/>
      <c r="H70" s="17"/>
      <c r="I70" s="17"/>
      <c r="J70" s="17"/>
      <c r="K70" s="17"/>
      <c r="L70" s="17"/>
      <c r="M70" s="17"/>
    </row>
    <row r="71" spans="1:13" ht="13.5">
      <c r="A71" s="17"/>
      <c r="B71" s="18"/>
      <c r="C71" s="48">
        <v>18</v>
      </c>
      <c r="D71" s="12"/>
      <c r="E71" s="17"/>
      <c r="F71" s="17"/>
      <c r="G71" s="17"/>
      <c r="H71" s="17"/>
      <c r="I71" s="17"/>
      <c r="J71" s="17"/>
      <c r="K71" s="17"/>
      <c r="L71" s="17"/>
      <c r="M71" s="17"/>
    </row>
    <row r="72" spans="1:13" ht="13.5">
      <c r="A72" s="17"/>
      <c r="B72" s="18"/>
      <c r="C72" s="48">
        <v>31</v>
      </c>
      <c r="D72" s="12"/>
      <c r="E72" s="17"/>
      <c r="F72" s="17"/>
      <c r="G72" s="17"/>
      <c r="H72" s="17"/>
      <c r="I72" s="17"/>
      <c r="J72" s="17"/>
      <c r="K72" s="17"/>
      <c r="L72" s="17"/>
      <c r="M72" s="17"/>
    </row>
    <row r="73" spans="1:13" ht="13.5">
      <c r="A73" s="17"/>
      <c r="B73" s="18"/>
      <c r="C73" s="48">
        <v>86</v>
      </c>
      <c r="D73" s="12"/>
      <c r="E73" s="17"/>
      <c r="F73" s="17"/>
      <c r="G73" s="17"/>
      <c r="H73" s="17"/>
      <c r="I73" s="17"/>
      <c r="J73" s="17"/>
      <c r="K73" s="17"/>
      <c r="L73" s="17"/>
      <c r="M73" s="17"/>
    </row>
    <row r="74" spans="1:13" ht="13.5">
      <c r="A74" s="17"/>
      <c r="B74" s="18"/>
      <c r="C74" s="48">
        <v>13</v>
      </c>
      <c r="D74" s="12"/>
      <c r="E74" s="17"/>
      <c r="F74" s="17"/>
      <c r="G74" s="17"/>
      <c r="H74" s="17"/>
      <c r="I74" s="17"/>
      <c r="J74" s="17"/>
      <c r="K74" s="17"/>
      <c r="L74" s="17"/>
      <c r="M74" s="17"/>
    </row>
    <row r="75" spans="1:13" ht="13.5">
      <c r="A75" s="17"/>
      <c r="B75" s="18"/>
      <c r="C75" s="48">
        <v>44</v>
      </c>
      <c r="D75" s="12"/>
      <c r="E75" s="17"/>
      <c r="F75" s="17"/>
      <c r="G75" s="17"/>
      <c r="H75" s="17"/>
      <c r="I75" s="17"/>
      <c r="J75" s="17"/>
      <c r="K75" s="17"/>
      <c r="L75" s="17"/>
      <c r="M75" s="17"/>
    </row>
    <row r="76" spans="1:13" ht="13.5">
      <c r="A76" s="17"/>
      <c r="B76" s="18"/>
      <c r="C76" s="48">
        <v>100</v>
      </c>
      <c r="D76" s="12"/>
      <c r="E76" s="17"/>
      <c r="F76" s="17"/>
      <c r="G76" s="17"/>
      <c r="H76" s="17"/>
      <c r="I76" s="17"/>
      <c r="J76" s="17"/>
      <c r="K76" s="17"/>
      <c r="L76" s="17"/>
      <c r="M76" s="17"/>
    </row>
    <row r="77" spans="1:13" ht="13.5">
      <c r="A77" s="17"/>
      <c r="B77" s="18"/>
      <c r="C77" s="48">
        <v>61</v>
      </c>
      <c r="D77" s="12"/>
      <c r="E77" s="17"/>
      <c r="F77" s="17"/>
      <c r="G77" s="17"/>
      <c r="H77" s="17"/>
      <c r="I77" s="17"/>
      <c r="J77" s="17"/>
      <c r="K77" s="17"/>
      <c r="L77" s="17"/>
      <c r="M77" s="17"/>
    </row>
    <row r="78" spans="1:13" ht="13.5">
      <c r="A78" s="17"/>
      <c r="B78" s="18"/>
      <c r="C78" s="48">
        <v>84</v>
      </c>
      <c r="D78" s="12"/>
      <c r="E78" s="17"/>
      <c r="F78" s="17"/>
      <c r="G78" s="17"/>
      <c r="H78" s="17"/>
      <c r="I78" s="17"/>
      <c r="J78" s="17"/>
      <c r="K78" s="17"/>
      <c r="L78" s="17"/>
      <c r="M78" s="17"/>
    </row>
    <row r="79" spans="1:13" ht="13.5">
      <c r="A79" s="17"/>
      <c r="B79" s="18"/>
      <c r="C79" s="48">
        <v>70</v>
      </c>
      <c r="D79" s="12"/>
      <c r="E79" s="17"/>
      <c r="F79" s="17"/>
      <c r="G79" s="17"/>
      <c r="H79" s="17"/>
      <c r="I79" s="17"/>
      <c r="J79" s="17"/>
      <c r="K79" s="17"/>
      <c r="L79" s="17"/>
      <c r="M79" s="17"/>
    </row>
    <row r="80" spans="1:13" ht="13.5">
      <c r="A80" s="17"/>
      <c r="B80" s="18"/>
      <c r="C80" s="48">
        <v>92</v>
      </c>
      <c r="D80" s="12"/>
      <c r="E80" s="17"/>
      <c r="F80" s="17"/>
      <c r="G80" s="17"/>
      <c r="H80" s="17"/>
      <c r="I80" s="17"/>
      <c r="J80" s="17"/>
      <c r="K80" s="17"/>
      <c r="L80" s="17"/>
      <c r="M80" s="17"/>
    </row>
    <row r="81" spans="1:13" ht="13.5">
      <c r="A81" s="17"/>
      <c r="B81" s="18"/>
      <c r="C81" s="48">
        <v>18</v>
      </c>
      <c r="D81" s="12"/>
      <c r="E81" s="17"/>
      <c r="F81" s="17"/>
      <c r="G81" s="17"/>
      <c r="H81" s="17"/>
      <c r="I81" s="17"/>
      <c r="J81" s="17"/>
      <c r="K81" s="17"/>
      <c r="L81" s="17"/>
      <c r="M81" s="17"/>
    </row>
    <row r="82" spans="1:13" ht="13.5">
      <c r="A82" s="17"/>
      <c r="B82" s="18"/>
      <c r="C82" s="48">
        <v>97</v>
      </c>
      <c r="D82" s="12"/>
      <c r="E82" s="17"/>
      <c r="F82" s="17"/>
      <c r="G82" s="17"/>
      <c r="H82" s="17"/>
      <c r="I82" s="17"/>
      <c r="J82" s="17"/>
      <c r="K82" s="17"/>
      <c r="L82" s="17"/>
      <c r="M82" s="17"/>
    </row>
    <row r="83" spans="1:13" ht="13.5">
      <c r="A83" s="17"/>
      <c r="B83" s="18"/>
      <c r="C83" s="48">
        <v>88</v>
      </c>
      <c r="D83" s="12"/>
      <c r="E83" s="17"/>
      <c r="F83" s="17"/>
      <c r="G83" s="17"/>
      <c r="H83" s="17"/>
      <c r="I83" s="17"/>
      <c r="J83" s="17"/>
      <c r="K83" s="17"/>
      <c r="L83" s="17"/>
      <c r="M83" s="17"/>
    </row>
    <row r="84" spans="1:13" ht="13.5">
      <c r="A84" s="17"/>
      <c r="B84" s="18"/>
      <c r="C84" s="48">
        <v>43</v>
      </c>
      <c r="D84" s="12"/>
      <c r="E84" s="17"/>
      <c r="F84" s="17"/>
      <c r="G84" s="17"/>
      <c r="H84" s="17"/>
      <c r="I84" s="17"/>
      <c r="J84" s="17"/>
      <c r="K84" s="17"/>
      <c r="L84" s="17"/>
      <c r="M84" s="17"/>
    </row>
    <row r="85" spans="1:13" ht="13.5">
      <c r="A85" s="17"/>
      <c r="B85" s="18"/>
      <c r="C85" s="48">
        <v>53</v>
      </c>
      <c r="D85" s="12"/>
      <c r="E85" s="17"/>
      <c r="F85" s="17"/>
      <c r="G85" s="17"/>
      <c r="H85" s="17"/>
      <c r="I85" s="17"/>
      <c r="J85" s="17"/>
      <c r="K85" s="17"/>
      <c r="L85" s="17"/>
      <c r="M85" s="17"/>
    </row>
    <row r="86" spans="1:13" ht="13.5">
      <c r="A86" s="17"/>
      <c r="B86" s="18"/>
      <c r="C86" s="48">
        <v>49</v>
      </c>
      <c r="D86" s="12"/>
      <c r="E86" s="17"/>
      <c r="F86" s="17"/>
      <c r="G86" s="17"/>
      <c r="H86" s="17"/>
      <c r="I86" s="17"/>
      <c r="J86" s="17"/>
      <c r="K86" s="17"/>
      <c r="L86" s="17"/>
      <c r="M86" s="17"/>
    </row>
    <row r="87" spans="1:13" ht="13.5">
      <c r="A87" s="17"/>
      <c r="B87" s="18"/>
      <c r="C87" s="48">
        <v>48</v>
      </c>
      <c r="D87" s="12"/>
      <c r="E87" s="17"/>
      <c r="F87" s="17"/>
      <c r="G87" s="17"/>
      <c r="H87" s="17"/>
      <c r="I87" s="17"/>
      <c r="J87" s="17"/>
      <c r="K87" s="17"/>
      <c r="L87" s="17"/>
      <c r="M87" s="17"/>
    </row>
    <row r="88" spans="1:13" ht="13.5">
      <c r="A88" s="17"/>
      <c r="B88" s="18"/>
      <c r="C88" s="48">
        <v>43</v>
      </c>
      <c r="D88" s="12"/>
      <c r="E88" s="17"/>
      <c r="F88" s="17"/>
      <c r="G88" s="17"/>
      <c r="H88" s="17"/>
      <c r="I88" s="17"/>
      <c r="J88" s="17"/>
      <c r="K88" s="17"/>
      <c r="L88" s="17"/>
      <c r="M88" s="17"/>
    </row>
    <row r="89" spans="1:13" ht="13.5">
      <c r="A89" s="17"/>
      <c r="B89" s="18"/>
      <c r="C89" s="48">
        <v>34</v>
      </c>
      <c r="D89" s="12"/>
      <c r="E89" s="17"/>
      <c r="F89" s="17"/>
      <c r="G89" s="17"/>
      <c r="H89" s="17"/>
      <c r="I89" s="17"/>
      <c r="J89" s="17"/>
      <c r="K89" s="17"/>
      <c r="L89" s="17"/>
      <c r="M89" s="17"/>
    </row>
    <row r="90" spans="1:13" ht="13.5">
      <c r="A90" s="17"/>
      <c r="B90" s="18"/>
      <c r="C90" s="48">
        <v>14</v>
      </c>
      <c r="D90" s="12"/>
      <c r="E90" s="17"/>
      <c r="F90" s="17"/>
      <c r="G90" s="17"/>
      <c r="H90" s="17"/>
      <c r="I90" s="17"/>
      <c r="J90" s="17"/>
      <c r="K90" s="17"/>
      <c r="L90" s="17"/>
      <c r="M90" s="17"/>
    </row>
    <row r="91" spans="1:13" ht="13.5">
      <c r="A91" s="17"/>
      <c r="B91" s="18"/>
      <c r="C91" s="48">
        <v>85</v>
      </c>
      <c r="D91" s="12"/>
      <c r="E91" s="17"/>
      <c r="F91" s="17"/>
      <c r="G91" s="17"/>
      <c r="H91" s="17"/>
      <c r="I91" s="17"/>
      <c r="J91" s="17"/>
      <c r="K91" s="17"/>
      <c r="L91" s="17"/>
      <c r="M91" s="17"/>
    </row>
    <row r="92" spans="1:13" ht="13.5">
      <c r="A92" s="17"/>
      <c r="B92" s="18"/>
      <c r="C92" s="48">
        <v>39</v>
      </c>
      <c r="D92" s="12"/>
      <c r="E92" s="17"/>
      <c r="F92" s="17"/>
      <c r="G92" s="17"/>
      <c r="H92" s="17"/>
      <c r="I92" s="17"/>
      <c r="J92" s="17"/>
      <c r="K92" s="17"/>
      <c r="L92" s="17"/>
      <c r="M92" s="17"/>
    </row>
    <row r="93" spans="1:13" ht="13.5">
      <c r="A93" s="17"/>
      <c r="B93" s="18"/>
      <c r="C93" s="48">
        <v>16</v>
      </c>
      <c r="D93" s="12"/>
      <c r="E93" s="17"/>
      <c r="F93" s="17"/>
      <c r="G93" s="17"/>
      <c r="H93" s="17"/>
      <c r="I93" s="17"/>
      <c r="J93" s="17"/>
      <c r="K93" s="17"/>
      <c r="L93" s="17"/>
      <c r="M93" s="17"/>
    </row>
    <row r="94" spans="1:13" ht="13.5">
      <c r="A94" s="17"/>
      <c r="B94" s="18"/>
      <c r="C94" s="48">
        <v>33</v>
      </c>
      <c r="D94" s="12"/>
      <c r="E94" s="17"/>
      <c r="F94" s="17"/>
      <c r="G94" s="17"/>
      <c r="H94" s="17"/>
      <c r="I94" s="17"/>
      <c r="J94" s="17"/>
      <c r="K94" s="17"/>
      <c r="L94" s="17"/>
      <c r="M94" s="17"/>
    </row>
    <row r="95" spans="1:13" ht="13.5">
      <c r="A95" s="17"/>
      <c r="B95" s="18"/>
      <c r="C95" s="48">
        <v>22</v>
      </c>
      <c r="D95" s="12"/>
      <c r="E95" s="17"/>
      <c r="F95" s="17"/>
      <c r="G95" s="17"/>
      <c r="H95" s="17"/>
      <c r="I95" s="17"/>
      <c r="J95" s="17"/>
      <c r="K95" s="17"/>
      <c r="L95" s="17"/>
      <c r="M95" s="17"/>
    </row>
    <row r="96" spans="1:13" ht="13.5">
      <c r="A96" s="17"/>
      <c r="B96" s="18"/>
      <c r="C96" s="48">
        <v>63</v>
      </c>
      <c r="D96" s="12"/>
      <c r="E96" s="17"/>
      <c r="F96" s="17"/>
      <c r="G96" s="17"/>
      <c r="H96" s="17"/>
      <c r="I96" s="17"/>
      <c r="J96" s="17"/>
      <c r="K96" s="17"/>
      <c r="L96" s="17"/>
      <c r="M96" s="17"/>
    </row>
    <row r="97" spans="1:13" ht="13.5">
      <c r="A97" s="17"/>
      <c r="B97" s="18"/>
      <c r="C97" s="48">
        <v>49</v>
      </c>
      <c r="D97" s="12"/>
      <c r="E97" s="17"/>
      <c r="F97" s="17"/>
      <c r="G97" s="17"/>
      <c r="H97" s="17"/>
      <c r="I97" s="17"/>
      <c r="J97" s="17"/>
      <c r="K97" s="17"/>
      <c r="L97" s="17"/>
      <c r="M97" s="17"/>
    </row>
    <row r="98" spans="1:13" ht="13.5">
      <c r="A98" s="17"/>
      <c r="B98" s="18"/>
      <c r="C98" s="48">
        <v>100</v>
      </c>
      <c r="D98" s="12"/>
      <c r="E98" s="17"/>
      <c r="F98" s="17"/>
      <c r="G98" s="17"/>
      <c r="H98" s="17"/>
      <c r="I98" s="17"/>
      <c r="J98" s="17"/>
      <c r="K98" s="17"/>
      <c r="L98" s="17"/>
      <c r="M98" s="17"/>
    </row>
    <row r="99" spans="1:13" ht="13.5">
      <c r="A99" s="17"/>
      <c r="B99" s="18"/>
      <c r="C99" s="48">
        <v>69</v>
      </c>
      <c r="D99" s="12"/>
      <c r="E99" s="17"/>
      <c r="F99" s="17"/>
      <c r="G99" s="17"/>
      <c r="H99" s="17"/>
      <c r="I99" s="17"/>
      <c r="J99" s="17"/>
      <c r="K99" s="17"/>
      <c r="L99" s="17"/>
      <c r="M99" s="17"/>
    </row>
    <row r="100" spans="1:13" ht="13.5">
      <c r="A100" s="17"/>
      <c r="B100" s="18"/>
      <c r="C100" s="48">
        <v>37</v>
      </c>
      <c r="D100" s="12"/>
      <c r="E100" s="17"/>
      <c r="F100" s="17"/>
      <c r="G100" s="17"/>
      <c r="H100" s="17"/>
      <c r="I100" s="17"/>
      <c r="J100" s="17"/>
      <c r="K100" s="17"/>
      <c r="L100" s="17"/>
      <c r="M100" s="17"/>
    </row>
    <row r="101" spans="1:13" ht="13.5">
      <c r="A101" s="17"/>
      <c r="B101" s="18"/>
      <c r="C101" s="48">
        <v>89</v>
      </c>
      <c r="D101" s="12"/>
      <c r="E101" s="17"/>
      <c r="F101" s="17"/>
      <c r="G101" s="17"/>
      <c r="H101" s="17"/>
      <c r="I101" s="17"/>
      <c r="J101" s="17"/>
      <c r="K101" s="17"/>
      <c r="L101" s="17"/>
      <c r="M101" s="17"/>
    </row>
    <row r="102" spans="1:13" ht="13.5">
      <c r="A102" s="17"/>
      <c r="B102" s="18"/>
      <c r="C102" s="48">
        <v>80</v>
      </c>
      <c r="D102" s="12"/>
      <c r="E102" s="17"/>
      <c r="F102" s="17"/>
      <c r="G102" s="17"/>
      <c r="H102" s="17"/>
      <c r="I102" s="17"/>
      <c r="J102" s="17"/>
      <c r="K102" s="17"/>
      <c r="L102" s="17"/>
      <c r="M102" s="17"/>
    </row>
    <row r="103" spans="1:13" ht="13.5">
      <c r="A103" s="17"/>
      <c r="B103" s="18"/>
      <c r="C103" s="48">
        <v>55</v>
      </c>
      <c r="D103" s="12"/>
      <c r="E103" s="17"/>
      <c r="F103" s="17"/>
      <c r="G103" s="17"/>
      <c r="H103" s="17"/>
      <c r="I103" s="17"/>
      <c r="J103" s="17"/>
      <c r="K103" s="17"/>
      <c r="L103" s="17"/>
      <c r="M103" s="17"/>
    </row>
    <row r="104" spans="1:13" ht="13.5">
      <c r="A104" s="17"/>
      <c r="B104" s="18"/>
      <c r="C104" s="48">
        <v>87</v>
      </c>
      <c r="D104" s="12"/>
      <c r="E104" s="17"/>
      <c r="F104" s="17"/>
      <c r="G104" s="17"/>
      <c r="H104" s="17"/>
      <c r="I104" s="17"/>
      <c r="J104" s="17"/>
      <c r="K104" s="17"/>
      <c r="L104" s="17"/>
      <c r="M104" s="17"/>
    </row>
    <row r="105" spans="1:13" ht="13.5">
      <c r="A105" s="17"/>
      <c r="B105" s="18"/>
      <c r="C105" s="48">
        <v>38</v>
      </c>
      <c r="D105" s="12"/>
      <c r="E105" s="17"/>
      <c r="F105" s="17"/>
      <c r="G105" s="17"/>
      <c r="H105" s="17"/>
      <c r="I105" s="17"/>
      <c r="J105" s="17"/>
      <c r="K105" s="17"/>
      <c r="L105" s="17"/>
      <c r="M105" s="17"/>
    </row>
    <row r="106" spans="1:13" ht="13.5">
      <c r="A106" s="17"/>
      <c r="B106" s="18"/>
      <c r="C106" s="48">
        <v>50</v>
      </c>
      <c r="D106" s="12"/>
      <c r="E106" s="17"/>
      <c r="F106" s="17"/>
      <c r="G106" s="17"/>
      <c r="H106" s="17"/>
      <c r="I106" s="17"/>
      <c r="J106" s="17"/>
      <c r="K106" s="17"/>
      <c r="L106" s="17"/>
      <c r="M106" s="17"/>
    </row>
    <row r="107" spans="1:13" ht="13.5">
      <c r="A107" s="17"/>
      <c r="B107" s="18"/>
      <c r="C107" s="48">
        <v>19</v>
      </c>
      <c r="D107" s="12"/>
      <c r="E107" s="17"/>
      <c r="F107" s="17"/>
      <c r="G107" s="17"/>
      <c r="H107" s="17"/>
      <c r="I107" s="17"/>
      <c r="J107" s="17"/>
      <c r="K107" s="17"/>
      <c r="L107" s="17"/>
      <c r="M107" s="17"/>
    </row>
    <row r="108" spans="1:13" ht="13.5">
      <c r="A108" s="17"/>
      <c r="B108" s="18"/>
      <c r="C108" s="48">
        <v>56</v>
      </c>
      <c r="D108" s="12"/>
      <c r="E108" s="17"/>
      <c r="F108" s="17"/>
      <c r="G108" s="17"/>
      <c r="H108" s="17"/>
      <c r="I108" s="17"/>
      <c r="J108" s="17"/>
      <c r="K108" s="17"/>
      <c r="L108" s="17"/>
      <c r="M108" s="17"/>
    </row>
    <row r="109" spans="1:13" ht="13.5">
      <c r="A109" s="17"/>
      <c r="B109" s="18"/>
      <c r="C109" s="48">
        <v>35</v>
      </c>
      <c r="D109" s="12"/>
      <c r="E109" s="17"/>
      <c r="F109" s="17"/>
      <c r="G109" s="17"/>
      <c r="H109" s="17"/>
      <c r="I109" s="17"/>
      <c r="J109" s="17"/>
      <c r="K109" s="17"/>
      <c r="L109" s="17"/>
      <c r="M109" s="17"/>
    </row>
    <row r="110" spans="1:13" ht="13.5">
      <c r="A110" s="17"/>
      <c r="B110" s="18"/>
      <c r="C110" s="48">
        <v>71</v>
      </c>
      <c r="D110" s="12"/>
      <c r="E110" s="17"/>
      <c r="F110" s="17"/>
      <c r="G110" s="17"/>
      <c r="H110" s="17"/>
      <c r="I110" s="17"/>
      <c r="J110" s="17"/>
      <c r="K110" s="17"/>
      <c r="L110" s="17"/>
      <c r="M110" s="17"/>
    </row>
    <row r="111" spans="1:13" ht="13.5">
      <c r="A111" s="17"/>
      <c r="B111" s="18"/>
      <c r="C111" s="48">
        <v>41</v>
      </c>
      <c r="D111" s="12"/>
      <c r="E111" s="17"/>
      <c r="F111" s="17"/>
      <c r="G111" s="17"/>
      <c r="H111" s="17"/>
      <c r="I111" s="17"/>
      <c r="J111" s="17"/>
      <c r="K111" s="17"/>
      <c r="L111" s="17"/>
      <c r="M111" s="17"/>
    </row>
    <row r="112" spans="1:13" ht="13.5">
      <c r="A112" s="17"/>
      <c r="B112" s="18"/>
      <c r="C112" s="48">
        <v>39</v>
      </c>
      <c r="D112" s="12"/>
      <c r="E112" s="17"/>
      <c r="F112" s="17"/>
      <c r="G112" s="17"/>
      <c r="H112" s="17"/>
      <c r="I112" s="17"/>
      <c r="J112" s="17"/>
      <c r="K112" s="17"/>
      <c r="L112" s="17"/>
      <c r="M112" s="17"/>
    </row>
    <row r="113" spans="1:13" ht="13.5">
      <c r="A113" s="17"/>
      <c r="B113" s="18"/>
      <c r="C113" s="48">
        <v>71</v>
      </c>
      <c r="D113" s="12"/>
      <c r="E113" s="17"/>
      <c r="F113" s="17"/>
      <c r="G113" s="17"/>
      <c r="H113" s="17"/>
      <c r="I113" s="17"/>
      <c r="J113" s="17"/>
      <c r="K113" s="17"/>
      <c r="L113" s="17"/>
      <c r="M113" s="17"/>
    </row>
    <row r="114" spans="1:13" ht="13.5">
      <c r="A114" s="17"/>
      <c r="B114" s="18"/>
      <c r="C114" s="48">
        <v>60</v>
      </c>
      <c r="D114" s="12"/>
      <c r="E114" s="17"/>
      <c r="F114" s="17"/>
      <c r="G114" s="17"/>
      <c r="H114" s="17"/>
      <c r="I114" s="17"/>
      <c r="J114" s="17"/>
      <c r="K114" s="17"/>
      <c r="L114" s="17"/>
      <c r="M114" s="17"/>
    </row>
    <row r="115" spans="1:13" ht="13.5">
      <c r="A115" s="17"/>
      <c r="B115" s="18"/>
      <c r="C115" s="48">
        <v>39</v>
      </c>
      <c r="D115" s="12"/>
      <c r="E115" s="17"/>
      <c r="F115" s="17"/>
      <c r="G115" s="17"/>
      <c r="H115" s="17"/>
      <c r="I115" s="17"/>
      <c r="J115" s="17"/>
      <c r="K115" s="17"/>
      <c r="L115" s="17"/>
      <c r="M115" s="17"/>
    </row>
    <row r="116" spans="1:13" ht="13.5">
      <c r="A116" s="17"/>
      <c r="B116" s="18"/>
      <c r="C116" s="48">
        <v>48</v>
      </c>
      <c r="D116" s="12"/>
      <c r="E116" s="17"/>
      <c r="F116" s="17"/>
      <c r="G116" s="17"/>
      <c r="H116" s="17"/>
      <c r="I116" s="17"/>
      <c r="J116" s="17"/>
      <c r="K116" s="17"/>
      <c r="L116" s="17"/>
      <c r="M116" s="17"/>
    </row>
    <row r="117" spans="1:13" ht="13.5">
      <c r="A117" s="17"/>
      <c r="B117" s="18"/>
      <c r="C117" s="48">
        <v>75</v>
      </c>
      <c r="D117" s="12"/>
      <c r="E117" s="17"/>
      <c r="F117" s="17"/>
      <c r="G117" s="17"/>
      <c r="H117" s="17"/>
      <c r="I117" s="17"/>
      <c r="J117" s="17"/>
      <c r="K117" s="17"/>
      <c r="L117" s="17"/>
      <c r="M117" s="17"/>
    </row>
    <row r="118" spans="1:13" ht="13.5">
      <c r="A118" s="17"/>
      <c r="B118" s="18"/>
      <c r="C118" s="48">
        <v>40</v>
      </c>
      <c r="D118" s="12"/>
      <c r="E118" s="17"/>
      <c r="F118" s="17"/>
      <c r="G118" s="17"/>
      <c r="H118" s="17"/>
      <c r="I118" s="17"/>
      <c r="J118" s="17"/>
      <c r="K118" s="17"/>
      <c r="L118" s="17"/>
      <c r="M118" s="17"/>
    </row>
    <row r="119" spans="1:13" ht="13.5">
      <c r="A119" s="17"/>
      <c r="B119" s="18"/>
      <c r="C119" s="48">
        <v>12</v>
      </c>
      <c r="D119" s="12"/>
      <c r="E119" s="17"/>
      <c r="F119" s="17"/>
      <c r="G119" s="17"/>
      <c r="H119" s="17"/>
      <c r="I119" s="17"/>
      <c r="J119" s="17"/>
      <c r="K119" s="17"/>
      <c r="L119" s="17"/>
      <c r="M119" s="17"/>
    </row>
    <row r="120" spans="1:13" ht="13.5">
      <c r="A120" s="17"/>
      <c r="B120" s="18"/>
      <c r="C120" s="48">
        <v>69</v>
      </c>
      <c r="D120" s="12"/>
      <c r="E120" s="17"/>
      <c r="F120" s="17"/>
      <c r="G120" s="17"/>
      <c r="H120" s="17"/>
      <c r="I120" s="17"/>
      <c r="J120" s="17"/>
      <c r="K120" s="17"/>
      <c r="L120" s="17"/>
      <c r="M120" s="17"/>
    </row>
    <row r="121" spans="1:13" ht="13.5">
      <c r="A121" s="17"/>
      <c r="B121" s="18"/>
      <c r="C121" s="48">
        <v>53</v>
      </c>
      <c r="D121" s="12"/>
      <c r="E121" s="17"/>
      <c r="F121" s="17"/>
      <c r="G121" s="17"/>
      <c r="H121" s="17"/>
      <c r="I121" s="17"/>
      <c r="J121" s="17"/>
      <c r="K121" s="17"/>
      <c r="L121" s="17"/>
      <c r="M121" s="17"/>
    </row>
    <row r="122" spans="1:13" ht="13.5">
      <c r="A122" s="17"/>
      <c r="B122" s="18"/>
      <c r="C122" s="48">
        <v>29</v>
      </c>
      <c r="D122" s="12"/>
      <c r="E122" s="17"/>
      <c r="F122" s="17"/>
      <c r="G122" s="17"/>
      <c r="H122" s="17"/>
      <c r="I122" s="17"/>
      <c r="J122" s="17"/>
      <c r="K122" s="17"/>
      <c r="L122" s="17"/>
      <c r="M122" s="17"/>
    </row>
    <row r="123" spans="1:13" ht="13.5">
      <c r="A123" s="17"/>
      <c r="B123" s="18"/>
      <c r="C123" s="48">
        <v>30</v>
      </c>
      <c r="D123" s="12"/>
      <c r="E123" s="17"/>
      <c r="F123" s="17"/>
      <c r="G123" s="17"/>
      <c r="H123" s="17"/>
      <c r="I123" s="17"/>
      <c r="J123" s="17"/>
      <c r="K123" s="17"/>
      <c r="L123" s="17"/>
      <c r="M123" s="17"/>
    </row>
    <row r="124" spans="1:13" ht="13.5">
      <c r="A124" s="17"/>
      <c r="B124" s="18"/>
      <c r="C124" s="48">
        <v>10</v>
      </c>
      <c r="D124" s="12"/>
      <c r="E124" s="17"/>
      <c r="F124" s="17"/>
      <c r="G124" s="17"/>
      <c r="H124" s="17"/>
      <c r="I124" s="17"/>
      <c r="J124" s="17"/>
      <c r="K124" s="17"/>
      <c r="L124" s="17"/>
      <c r="M124" s="17"/>
    </row>
    <row r="125" spans="1:13" ht="13.5">
      <c r="A125" s="17"/>
      <c r="B125" s="18"/>
      <c r="C125" s="48">
        <v>78</v>
      </c>
      <c r="D125" s="12"/>
      <c r="E125" s="17"/>
      <c r="F125" s="17"/>
      <c r="G125" s="17"/>
      <c r="H125" s="17"/>
      <c r="I125" s="17"/>
      <c r="J125" s="17"/>
      <c r="K125" s="17"/>
      <c r="L125" s="17"/>
      <c r="M125" s="17"/>
    </row>
    <row r="126" spans="1:13" ht="13.5">
      <c r="A126" s="17"/>
      <c r="B126" s="18"/>
      <c r="C126" s="48">
        <v>74</v>
      </c>
      <c r="D126" s="12"/>
      <c r="E126" s="17"/>
      <c r="F126" s="17"/>
      <c r="G126" s="17"/>
      <c r="H126" s="17"/>
      <c r="I126" s="17"/>
      <c r="J126" s="17"/>
      <c r="K126" s="17"/>
      <c r="L126" s="17"/>
      <c r="M126" s="17"/>
    </row>
    <row r="127" spans="1:13" ht="13.5">
      <c r="A127" s="17"/>
      <c r="B127" s="18"/>
      <c r="C127" s="48">
        <v>56</v>
      </c>
      <c r="D127" s="12"/>
      <c r="E127" s="17"/>
      <c r="F127" s="17"/>
      <c r="G127" s="17"/>
      <c r="H127" s="17"/>
      <c r="I127" s="17"/>
      <c r="J127" s="17"/>
      <c r="K127" s="17"/>
      <c r="L127" s="17"/>
      <c r="M127" s="17"/>
    </row>
    <row r="128" spans="1:13" ht="13.5">
      <c r="A128" s="17"/>
      <c r="B128" s="18"/>
      <c r="C128" s="48">
        <v>65</v>
      </c>
      <c r="D128" s="12"/>
      <c r="E128" s="17"/>
      <c r="F128" s="17"/>
      <c r="G128" s="17"/>
      <c r="H128" s="17"/>
      <c r="I128" s="17"/>
      <c r="J128" s="17"/>
      <c r="K128" s="17"/>
      <c r="L128" s="17"/>
      <c r="M128" s="17"/>
    </row>
    <row r="129" spans="1:13" ht="13.5">
      <c r="A129" s="17"/>
      <c r="B129" s="18"/>
      <c r="C129" s="48">
        <v>62</v>
      </c>
      <c r="D129" s="12"/>
      <c r="E129" s="17"/>
      <c r="F129" s="17"/>
      <c r="G129" s="17"/>
      <c r="H129" s="17"/>
      <c r="I129" s="17"/>
      <c r="J129" s="17"/>
      <c r="K129" s="17"/>
      <c r="L129" s="17"/>
      <c r="M129" s="17"/>
    </row>
    <row r="130" spans="1:13" ht="13.5">
      <c r="A130" s="17"/>
      <c r="B130" s="18"/>
      <c r="C130" s="48">
        <v>66</v>
      </c>
      <c r="D130" s="12"/>
      <c r="E130" s="17"/>
      <c r="F130" s="17"/>
      <c r="G130" s="17"/>
      <c r="H130" s="17"/>
      <c r="I130" s="17"/>
      <c r="J130" s="17"/>
      <c r="K130" s="17"/>
      <c r="L130" s="17"/>
      <c r="M130" s="17"/>
    </row>
    <row r="131" spans="1:13" ht="13.5">
      <c r="A131" s="17"/>
      <c r="B131" s="18"/>
      <c r="C131" s="48">
        <v>26</v>
      </c>
      <c r="D131" s="12"/>
      <c r="E131" s="17"/>
      <c r="F131" s="17"/>
      <c r="G131" s="17"/>
      <c r="H131" s="17"/>
      <c r="I131" s="17"/>
      <c r="J131" s="17"/>
      <c r="K131" s="17"/>
      <c r="L131" s="17"/>
      <c r="M131" s="17"/>
    </row>
    <row r="132" spans="1:13" ht="13.5">
      <c r="A132" s="17"/>
      <c r="B132" s="18"/>
      <c r="C132" s="48">
        <v>34</v>
      </c>
      <c r="D132" s="12"/>
      <c r="E132" s="17"/>
      <c r="F132" s="17"/>
      <c r="G132" s="17"/>
      <c r="H132" s="17"/>
      <c r="I132" s="17"/>
      <c r="J132" s="17"/>
      <c r="K132" s="17"/>
      <c r="L132" s="17"/>
      <c r="M132" s="17"/>
    </row>
    <row r="133" spans="1:13" ht="13.5">
      <c r="A133" s="17"/>
      <c r="B133" s="18"/>
      <c r="C133" s="48">
        <v>88</v>
      </c>
      <c r="D133" s="12"/>
      <c r="E133" s="17"/>
      <c r="F133" s="17"/>
      <c r="G133" s="17"/>
      <c r="H133" s="17"/>
      <c r="I133" s="17"/>
      <c r="J133" s="17"/>
      <c r="K133" s="17"/>
      <c r="L133" s="17"/>
      <c r="M133" s="17"/>
    </row>
    <row r="134" spans="1:13" ht="13.5">
      <c r="A134" s="17"/>
      <c r="B134" s="18"/>
      <c r="C134" s="48">
        <v>12</v>
      </c>
      <c r="D134" s="12"/>
      <c r="E134" s="17"/>
      <c r="F134" s="17"/>
      <c r="G134" s="17"/>
      <c r="H134" s="17"/>
      <c r="I134" s="17"/>
      <c r="J134" s="17"/>
      <c r="K134" s="17"/>
      <c r="L134" s="17"/>
      <c r="M134" s="17"/>
    </row>
    <row r="135" spans="1:13" ht="13.5">
      <c r="A135" s="17"/>
      <c r="B135" s="18"/>
      <c r="C135" s="48">
        <v>38</v>
      </c>
      <c r="D135" s="12"/>
      <c r="E135" s="17"/>
      <c r="F135" s="17"/>
      <c r="G135" s="17"/>
      <c r="H135" s="17"/>
      <c r="I135" s="17"/>
      <c r="J135" s="17"/>
      <c r="K135" s="17"/>
      <c r="L135" s="17"/>
      <c r="M135" s="17"/>
    </row>
    <row r="136" spans="1:13" ht="13.5">
      <c r="A136" s="17"/>
      <c r="B136" s="18"/>
      <c r="C136" s="48">
        <v>46</v>
      </c>
      <c r="D136" s="12"/>
      <c r="E136" s="17"/>
      <c r="F136" s="17"/>
      <c r="G136" s="17"/>
      <c r="H136" s="17"/>
      <c r="I136" s="17"/>
      <c r="J136" s="17"/>
      <c r="K136" s="17"/>
      <c r="L136" s="17"/>
      <c r="M136" s="17"/>
    </row>
    <row r="137" spans="1:13" ht="13.5">
      <c r="A137" s="17"/>
      <c r="B137" s="18"/>
      <c r="C137" s="48">
        <v>59</v>
      </c>
      <c r="D137" s="12"/>
      <c r="E137" s="17"/>
      <c r="F137" s="17"/>
      <c r="G137" s="17"/>
      <c r="H137" s="17"/>
      <c r="I137" s="17"/>
      <c r="J137" s="17"/>
      <c r="K137" s="17"/>
      <c r="L137" s="17"/>
      <c r="M137" s="17"/>
    </row>
    <row r="138" spans="1:13" ht="13.5">
      <c r="A138" s="17"/>
      <c r="B138" s="18"/>
      <c r="C138" s="48">
        <v>95</v>
      </c>
      <c r="D138" s="12"/>
      <c r="E138" s="17"/>
      <c r="F138" s="17"/>
      <c r="G138" s="17"/>
      <c r="H138" s="17"/>
      <c r="I138" s="17"/>
      <c r="J138" s="17"/>
      <c r="K138" s="17"/>
      <c r="L138" s="17"/>
      <c r="M138" s="17"/>
    </row>
    <row r="139" spans="1:13" ht="13.5">
      <c r="A139" s="17"/>
      <c r="B139" s="18"/>
      <c r="C139" s="48">
        <v>52</v>
      </c>
      <c r="D139" s="12"/>
      <c r="E139" s="17"/>
      <c r="F139" s="17"/>
      <c r="G139" s="17"/>
      <c r="H139" s="17"/>
      <c r="I139" s="17"/>
      <c r="J139" s="17"/>
      <c r="K139" s="17"/>
      <c r="L139" s="17"/>
      <c r="M139" s="17"/>
    </row>
    <row r="140" spans="1:13" ht="13.5">
      <c r="A140" s="17"/>
      <c r="B140" s="18"/>
      <c r="C140" s="48">
        <v>64</v>
      </c>
      <c r="D140" s="12"/>
      <c r="E140" s="17"/>
      <c r="F140" s="17"/>
      <c r="G140" s="17"/>
      <c r="H140" s="17"/>
      <c r="I140" s="17"/>
      <c r="J140" s="17"/>
      <c r="K140" s="17"/>
      <c r="L140" s="17"/>
      <c r="M140" s="17"/>
    </row>
    <row r="141" spans="1:13" ht="13.5">
      <c r="A141" s="17"/>
      <c r="B141" s="18"/>
      <c r="C141" s="48">
        <v>76</v>
      </c>
      <c r="D141" s="12"/>
      <c r="E141" s="17"/>
      <c r="F141" s="17"/>
      <c r="G141" s="17"/>
      <c r="H141" s="17"/>
      <c r="I141" s="17"/>
      <c r="J141" s="17"/>
      <c r="K141" s="17"/>
      <c r="L141" s="17"/>
      <c r="M141" s="17"/>
    </row>
    <row r="142" spans="1:13" ht="13.5">
      <c r="A142" s="17"/>
      <c r="B142" s="18"/>
      <c r="C142" s="48">
        <v>36</v>
      </c>
      <c r="D142" s="12"/>
      <c r="E142" s="17"/>
      <c r="F142" s="17"/>
      <c r="G142" s="17"/>
      <c r="H142" s="17"/>
      <c r="I142" s="17"/>
      <c r="J142" s="17"/>
      <c r="K142" s="17"/>
      <c r="L142" s="17"/>
      <c r="M142" s="17"/>
    </row>
    <row r="143" spans="1:13" ht="13.5">
      <c r="A143" s="17"/>
      <c r="B143" s="18"/>
      <c r="C143" s="48">
        <v>38</v>
      </c>
      <c r="D143" s="12"/>
      <c r="E143" s="17"/>
      <c r="F143" s="17"/>
      <c r="G143" s="17"/>
      <c r="H143" s="17"/>
      <c r="I143" s="17"/>
      <c r="J143" s="17"/>
      <c r="K143" s="17"/>
      <c r="L143" s="17"/>
      <c r="M143" s="17"/>
    </row>
    <row r="144" spans="1:13" ht="13.5">
      <c r="A144" s="17"/>
      <c r="B144" s="18"/>
      <c r="C144" s="48">
        <v>58</v>
      </c>
      <c r="D144" s="12"/>
      <c r="E144" s="17"/>
      <c r="F144" s="17"/>
      <c r="G144" s="17"/>
      <c r="H144" s="17"/>
      <c r="I144" s="17"/>
      <c r="J144" s="17"/>
      <c r="K144" s="17"/>
      <c r="L144" s="17"/>
      <c r="M144" s="17"/>
    </row>
    <row r="145" spans="1:13" ht="13.5">
      <c r="A145" s="17"/>
      <c r="B145" s="18"/>
      <c r="C145" s="48">
        <v>90</v>
      </c>
      <c r="D145" s="12"/>
      <c r="E145" s="17"/>
      <c r="F145" s="17"/>
      <c r="G145" s="17"/>
      <c r="H145" s="17"/>
      <c r="I145" s="17"/>
      <c r="J145" s="17"/>
      <c r="K145" s="17"/>
      <c r="L145" s="17"/>
      <c r="M145" s="17"/>
    </row>
    <row r="146" spans="1:13" ht="13.5">
      <c r="A146" s="17"/>
      <c r="B146" s="18"/>
      <c r="C146" s="48">
        <v>59</v>
      </c>
      <c r="D146" s="12"/>
      <c r="E146" s="17"/>
      <c r="F146" s="17"/>
      <c r="G146" s="17"/>
      <c r="H146" s="17"/>
      <c r="I146" s="17"/>
      <c r="J146" s="17"/>
      <c r="K146" s="17"/>
      <c r="L146" s="17"/>
      <c r="M146" s="17"/>
    </row>
    <row r="147" spans="1:13" ht="13.5">
      <c r="A147" s="17"/>
      <c r="B147" s="18"/>
      <c r="C147" s="48">
        <v>17</v>
      </c>
      <c r="D147" s="12"/>
      <c r="E147" s="17"/>
      <c r="F147" s="17"/>
      <c r="G147" s="17"/>
      <c r="H147" s="17"/>
      <c r="I147" s="17"/>
      <c r="J147" s="17"/>
      <c r="K147" s="17"/>
      <c r="L147" s="17"/>
      <c r="M147" s="17"/>
    </row>
    <row r="148" spans="1:13" ht="13.5">
      <c r="A148" s="17"/>
      <c r="B148" s="18"/>
      <c r="C148" s="48">
        <v>33</v>
      </c>
      <c r="D148" s="12"/>
      <c r="E148" s="17"/>
      <c r="F148" s="17"/>
      <c r="G148" s="17"/>
      <c r="H148" s="17"/>
      <c r="I148" s="17"/>
      <c r="J148" s="17"/>
      <c r="K148" s="17"/>
      <c r="L148" s="17"/>
      <c r="M148" s="17"/>
    </row>
    <row r="149" spans="1:13" ht="13.5">
      <c r="A149" s="17"/>
      <c r="B149" s="18"/>
      <c r="C149" s="48">
        <v>99</v>
      </c>
      <c r="D149" s="12"/>
      <c r="E149" s="17"/>
      <c r="F149" s="17"/>
      <c r="G149" s="17"/>
      <c r="H149" s="17"/>
      <c r="I149" s="17"/>
      <c r="J149" s="17"/>
      <c r="K149" s="17"/>
      <c r="L149" s="17"/>
      <c r="M149" s="17"/>
    </row>
    <row r="150" spans="1:13" ht="13.5">
      <c r="A150" s="17"/>
      <c r="B150" s="18"/>
      <c r="C150" s="48">
        <v>76</v>
      </c>
      <c r="D150" s="12"/>
      <c r="E150" s="17"/>
      <c r="F150" s="17"/>
      <c r="G150" s="17"/>
      <c r="H150" s="17"/>
      <c r="I150" s="17"/>
      <c r="J150" s="17"/>
      <c r="K150" s="17"/>
      <c r="L150" s="17"/>
      <c r="M150" s="17"/>
    </row>
    <row r="151" spans="1:13" ht="13.5">
      <c r="A151" s="17"/>
      <c r="B151" s="18"/>
      <c r="C151" s="48">
        <v>61</v>
      </c>
      <c r="D151" s="12"/>
      <c r="E151" s="17"/>
      <c r="F151" s="17"/>
      <c r="G151" s="17"/>
      <c r="H151" s="17"/>
      <c r="I151" s="17"/>
      <c r="J151" s="17"/>
      <c r="K151" s="17"/>
      <c r="L151" s="17"/>
      <c r="M151" s="17"/>
    </row>
    <row r="152" spans="1:13" ht="13.5">
      <c r="A152" s="17"/>
      <c r="B152" s="18"/>
      <c r="C152" s="48">
        <v>43</v>
      </c>
      <c r="D152" s="12"/>
      <c r="E152" s="17"/>
      <c r="F152" s="17"/>
      <c r="G152" s="17"/>
      <c r="H152" s="17"/>
      <c r="I152" s="17"/>
      <c r="J152" s="17"/>
      <c r="K152" s="17"/>
      <c r="L152" s="17"/>
      <c r="M152" s="17"/>
    </row>
    <row r="153" spans="1:13" ht="13.5">
      <c r="A153" s="17"/>
      <c r="B153" s="18"/>
      <c r="C153" s="48">
        <v>54</v>
      </c>
      <c r="D153" s="12"/>
      <c r="E153" s="17"/>
      <c r="F153" s="17"/>
      <c r="G153" s="17"/>
      <c r="H153" s="17"/>
      <c r="I153" s="17"/>
      <c r="J153" s="17"/>
      <c r="K153" s="17"/>
      <c r="L153" s="17"/>
      <c r="M153" s="17"/>
    </row>
    <row r="154" spans="1:13" ht="13.5">
      <c r="A154" s="17"/>
      <c r="B154" s="18"/>
      <c r="C154" s="48">
        <v>18</v>
      </c>
      <c r="D154" s="12"/>
      <c r="E154" s="17"/>
      <c r="F154" s="17"/>
      <c r="G154" s="17"/>
      <c r="H154" s="17"/>
      <c r="I154" s="17"/>
      <c r="J154" s="17"/>
      <c r="K154" s="17"/>
      <c r="L154" s="17"/>
      <c r="M154" s="17"/>
    </row>
    <row r="155" spans="1:13" ht="13.5">
      <c r="A155" s="17"/>
      <c r="B155" s="18"/>
      <c r="C155" s="48">
        <v>54</v>
      </c>
      <c r="D155" s="12"/>
      <c r="E155" s="17"/>
      <c r="F155" s="17"/>
      <c r="G155" s="17"/>
      <c r="H155" s="17"/>
      <c r="I155" s="17"/>
      <c r="J155" s="17"/>
      <c r="K155" s="17"/>
      <c r="L155" s="17"/>
      <c r="M155" s="17"/>
    </row>
    <row r="156" spans="1:13" ht="13.5">
      <c r="A156" s="17"/>
      <c r="B156" s="18"/>
      <c r="C156" s="48">
        <v>48</v>
      </c>
      <c r="D156" s="12"/>
      <c r="E156" s="17"/>
      <c r="F156" s="17"/>
      <c r="G156" s="17"/>
      <c r="H156" s="17"/>
      <c r="I156" s="17"/>
      <c r="J156" s="17"/>
      <c r="K156" s="17"/>
      <c r="L156" s="17"/>
      <c r="M156" s="17"/>
    </row>
    <row r="157" spans="1:13" ht="13.5">
      <c r="A157" s="17"/>
      <c r="B157" s="18"/>
      <c r="C157" s="48">
        <v>52</v>
      </c>
      <c r="D157" s="12"/>
      <c r="E157" s="17"/>
      <c r="F157" s="17"/>
      <c r="G157" s="17"/>
      <c r="H157" s="17"/>
      <c r="I157" s="17"/>
      <c r="J157" s="17"/>
      <c r="K157" s="17"/>
      <c r="L157" s="17"/>
      <c r="M157" s="17"/>
    </row>
    <row r="158" spans="1:13" ht="13.5">
      <c r="A158" s="17"/>
      <c r="B158" s="18"/>
      <c r="C158" s="48">
        <v>84</v>
      </c>
      <c r="D158" s="12"/>
      <c r="E158" s="17"/>
      <c r="F158" s="17"/>
      <c r="G158" s="17"/>
      <c r="H158" s="17"/>
      <c r="I158" s="17"/>
      <c r="J158" s="17"/>
      <c r="K158" s="17"/>
      <c r="L158" s="17"/>
      <c r="M158" s="17"/>
    </row>
    <row r="159" spans="1:13" ht="13.5">
      <c r="A159" s="17"/>
      <c r="B159" s="18"/>
      <c r="C159" s="48">
        <v>44</v>
      </c>
      <c r="D159" s="12"/>
      <c r="E159" s="17"/>
      <c r="F159" s="17"/>
      <c r="G159" s="17"/>
      <c r="H159" s="17"/>
      <c r="I159" s="17"/>
      <c r="J159" s="17"/>
      <c r="K159" s="17"/>
      <c r="L159" s="17"/>
      <c r="M159" s="17"/>
    </row>
    <row r="160" spans="1:13" ht="13.5">
      <c r="A160" s="17"/>
      <c r="B160" s="18"/>
      <c r="C160" s="48">
        <v>36</v>
      </c>
      <c r="D160" s="12"/>
      <c r="E160" s="17"/>
      <c r="F160" s="17"/>
      <c r="G160" s="17"/>
      <c r="H160" s="17"/>
      <c r="I160" s="17"/>
      <c r="J160" s="17"/>
      <c r="K160" s="17"/>
      <c r="L160" s="17"/>
      <c r="M160" s="17"/>
    </row>
    <row r="161" spans="1:13" ht="13.5">
      <c r="A161" s="17"/>
      <c r="B161" s="18"/>
      <c r="C161" s="48">
        <v>14</v>
      </c>
      <c r="D161" s="12"/>
      <c r="E161" s="17"/>
      <c r="F161" s="17"/>
      <c r="G161" s="17"/>
      <c r="H161" s="17"/>
      <c r="I161" s="17"/>
      <c r="J161" s="17"/>
      <c r="K161" s="17"/>
      <c r="L161" s="17"/>
      <c r="M161" s="17"/>
    </row>
    <row r="162" spans="1:13" ht="13.5">
      <c r="A162" s="17"/>
      <c r="B162" s="18"/>
      <c r="C162" s="48">
        <v>25</v>
      </c>
      <c r="D162" s="12"/>
      <c r="E162" s="17"/>
      <c r="F162" s="17"/>
      <c r="G162" s="17"/>
      <c r="H162" s="17"/>
      <c r="I162" s="17"/>
      <c r="J162" s="17"/>
      <c r="K162" s="17"/>
      <c r="L162" s="17"/>
      <c r="M162" s="17"/>
    </row>
    <row r="163" spans="1:13" ht="13.5">
      <c r="A163" s="17"/>
      <c r="B163" s="18"/>
      <c r="C163" s="48">
        <v>77</v>
      </c>
      <c r="D163" s="12"/>
      <c r="E163" s="17"/>
      <c r="F163" s="17"/>
      <c r="G163" s="17"/>
      <c r="H163" s="17"/>
      <c r="I163" s="17"/>
      <c r="J163" s="17"/>
      <c r="K163" s="17"/>
      <c r="L163" s="17"/>
      <c r="M163" s="17"/>
    </row>
    <row r="164" spans="1:13" ht="13.5">
      <c r="A164" s="17"/>
      <c r="B164" s="18"/>
      <c r="C164" s="48">
        <v>73</v>
      </c>
      <c r="D164" s="12"/>
      <c r="E164" s="17"/>
      <c r="F164" s="17"/>
      <c r="G164" s="17"/>
      <c r="H164" s="17"/>
      <c r="I164" s="17"/>
      <c r="J164" s="17"/>
      <c r="K164" s="17"/>
      <c r="L164" s="17"/>
      <c r="M164" s="17"/>
    </row>
    <row r="165" spans="1:13" ht="13.5">
      <c r="A165" s="17"/>
      <c r="B165" s="18"/>
      <c r="C165" s="48">
        <v>90</v>
      </c>
      <c r="D165" s="12"/>
      <c r="E165" s="17"/>
      <c r="F165" s="17"/>
      <c r="G165" s="17"/>
      <c r="H165" s="17"/>
      <c r="I165" s="17"/>
      <c r="J165" s="17"/>
      <c r="K165" s="17"/>
      <c r="L165" s="17"/>
      <c r="M165" s="17"/>
    </row>
    <row r="166" spans="1:13" ht="13.5">
      <c r="A166" s="17"/>
      <c r="B166" s="18"/>
      <c r="C166" s="48">
        <v>68</v>
      </c>
      <c r="D166" s="12"/>
      <c r="E166" s="17"/>
      <c r="F166" s="17"/>
      <c r="G166" s="17"/>
      <c r="H166" s="17"/>
      <c r="I166" s="17"/>
      <c r="J166" s="17"/>
      <c r="K166" s="17"/>
      <c r="L166" s="17"/>
      <c r="M166" s="17"/>
    </row>
    <row r="167" spans="1:13" ht="13.5">
      <c r="A167" s="17"/>
      <c r="B167" s="18"/>
      <c r="C167" s="48">
        <v>13</v>
      </c>
      <c r="D167" s="12"/>
      <c r="E167" s="17"/>
      <c r="F167" s="17"/>
      <c r="G167" s="17"/>
      <c r="H167" s="17"/>
      <c r="I167" s="17"/>
      <c r="J167" s="17"/>
      <c r="K167" s="17"/>
      <c r="L167" s="17"/>
      <c r="M167" s="17"/>
    </row>
    <row r="168" spans="1:13" ht="13.5">
      <c r="A168" s="17"/>
      <c r="B168" s="18"/>
      <c r="C168" s="48">
        <v>14</v>
      </c>
      <c r="D168" s="12"/>
      <c r="E168" s="17"/>
      <c r="F168" s="17"/>
      <c r="G168" s="17"/>
      <c r="H168" s="17"/>
      <c r="I168" s="17"/>
      <c r="J168" s="17"/>
      <c r="K168" s="17"/>
      <c r="L168" s="17"/>
      <c r="M168" s="17"/>
    </row>
    <row r="169" spans="1:13" ht="13.5">
      <c r="A169" s="17"/>
      <c r="B169" s="18"/>
      <c r="C169" s="48">
        <v>89</v>
      </c>
      <c r="D169" s="12"/>
      <c r="E169" s="17"/>
      <c r="F169" s="17"/>
      <c r="G169" s="17"/>
      <c r="H169" s="17"/>
      <c r="I169" s="17"/>
      <c r="J169" s="17"/>
      <c r="K169" s="17"/>
      <c r="L169" s="17"/>
      <c r="M169" s="17"/>
    </row>
    <row r="170" spans="1:13" ht="13.5">
      <c r="A170" s="17"/>
      <c r="B170" s="18"/>
      <c r="C170" s="48">
        <v>14</v>
      </c>
      <c r="D170" s="12"/>
      <c r="E170" s="17"/>
      <c r="F170" s="17"/>
      <c r="G170" s="17"/>
      <c r="H170" s="17"/>
      <c r="I170" s="17"/>
      <c r="J170" s="17"/>
      <c r="K170" s="17"/>
      <c r="L170" s="17"/>
      <c r="M170" s="17"/>
    </row>
    <row r="171" spans="1:13" ht="13.5">
      <c r="A171" s="17"/>
      <c r="B171" s="18"/>
      <c r="C171" s="48">
        <v>65</v>
      </c>
      <c r="D171" s="12"/>
      <c r="E171" s="17"/>
      <c r="F171" s="17"/>
      <c r="G171" s="17"/>
      <c r="H171" s="17"/>
      <c r="I171" s="17"/>
      <c r="J171" s="17"/>
      <c r="K171" s="17"/>
      <c r="L171" s="17"/>
      <c r="M171" s="17"/>
    </row>
    <row r="172" spans="1:13" ht="13.5">
      <c r="A172" s="17"/>
      <c r="B172" s="18"/>
      <c r="C172" s="48">
        <v>23</v>
      </c>
      <c r="D172" s="12"/>
      <c r="E172" s="17"/>
      <c r="F172" s="17"/>
      <c r="G172" s="17"/>
      <c r="H172" s="17"/>
      <c r="I172" s="17"/>
      <c r="J172" s="17"/>
      <c r="K172" s="17"/>
      <c r="L172" s="17"/>
      <c r="M172" s="17"/>
    </row>
    <row r="173" spans="1:13" ht="13.5">
      <c r="A173" s="17"/>
      <c r="B173" s="18"/>
      <c r="C173" s="48">
        <v>14</v>
      </c>
      <c r="D173" s="12"/>
      <c r="E173" s="17"/>
      <c r="F173" s="17"/>
      <c r="G173" s="17"/>
      <c r="H173" s="17"/>
      <c r="I173" s="17"/>
      <c r="J173" s="17"/>
      <c r="K173" s="17"/>
      <c r="L173" s="17"/>
      <c r="M173" s="17"/>
    </row>
    <row r="174" spans="1:13" ht="13.5">
      <c r="A174" s="17"/>
      <c r="B174" s="18"/>
      <c r="C174" s="48">
        <v>63</v>
      </c>
      <c r="D174" s="12"/>
      <c r="E174" s="17"/>
      <c r="F174" s="17"/>
      <c r="G174" s="17"/>
      <c r="H174" s="17"/>
      <c r="I174" s="17"/>
      <c r="J174" s="17"/>
      <c r="K174" s="17"/>
      <c r="L174" s="17"/>
      <c r="M174" s="17"/>
    </row>
    <row r="175" spans="1:13" ht="13.5">
      <c r="A175" s="17"/>
      <c r="B175" s="18"/>
      <c r="C175" s="48">
        <v>88</v>
      </c>
      <c r="D175" s="12"/>
      <c r="E175" s="17"/>
      <c r="F175" s="17"/>
      <c r="G175" s="17"/>
      <c r="H175" s="17"/>
      <c r="I175" s="17"/>
      <c r="J175" s="17"/>
      <c r="K175" s="17"/>
      <c r="L175" s="17"/>
      <c r="M175" s="17"/>
    </row>
    <row r="176" spans="1:13" ht="13.5">
      <c r="A176" s="17"/>
      <c r="B176" s="18"/>
      <c r="C176" s="48">
        <v>82</v>
      </c>
      <c r="D176" s="12"/>
      <c r="E176" s="17"/>
      <c r="F176" s="17"/>
      <c r="G176" s="17"/>
      <c r="H176" s="17"/>
      <c r="I176" s="17"/>
      <c r="J176" s="17"/>
      <c r="K176" s="17"/>
      <c r="L176" s="17"/>
      <c r="M176" s="17"/>
    </row>
    <row r="177" spans="1:13" ht="13.5">
      <c r="A177" s="17"/>
      <c r="B177" s="18"/>
      <c r="C177" s="48">
        <v>62</v>
      </c>
      <c r="D177" s="12"/>
      <c r="E177" s="17"/>
      <c r="F177" s="17"/>
      <c r="G177" s="17"/>
      <c r="H177" s="17"/>
      <c r="I177" s="17"/>
      <c r="J177" s="17"/>
      <c r="K177" s="17"/>
      <c r="L177" s="17"/>
      <c r="M177" s="17"/>
    </row>
    <row r="178" spans="1:13" ht="13.5">
      <c r="A178" s="17"/>
      <c r="B178" s="18"/>
      <c r="C178" s="48">
        <v>26</v>
      </c>
      <c r="D178" s="12"/>
      <c r="E178" s="17"/>
      <c r="F178" s="17"/>
      <c r="G178" s="17"/>
      <c r="H178" s="17"/>
      <c r="I178" s="17"/>
      <c r="J178" s="17"/>
      <c r="K178" s="17"/>
      <c r="L178" s="17"/>
      <c r="M178" s="17"/>
    </row>
    <row r="179" spans="1:13" ht="13.5">
      <c r="A179" s="17"/>
      <c r="B179" s="18"/>
      <c r="C179" s="48">
        <v>100</v>
      </c>
      <c r="D179" s="12"/>
      <c r="E179" s="17"/>
      <c r="F179" s="17"/>
      <c r="G179" s="17"/>
      <c r="H179" s="17"/>
      <c r="I179" s="17"/>
      <c r="J179" s="17"/>
      <c r="K179" s="17"/>
      <c r="L179" s="17"/>
      <c r="M179" s="17"/>
    </row>
    <row r="180" spans="1:13" ht="13.5">
      <c r="A180" s="17"/>
      <c r="B180" s="18"/>
      <c r="C180" s="48">
        <v>30</v>
      </c>
      <c r="D180" s="12"/>
      <c r="E180" s="17"/>
      <c r="F180" s="17"/>
      <c r="G180" s="17"/>
      <c r="H180" s="17"/>
      <c r="I180" s="17"/>
      <c r="J180" s="17"/>
      <c r="K180" s="17"/>
      <c r="L180" s="17"/>
      <c r="M180" s="17"/>
    </row>
    <row r="181" spans="1:13" ht="13.5">
      <c r="A181" s="17"/>
      <c r="B181" s="18"/>
      <c r="C181" s="48">
        <v>84</v>
      </c>
      <c r="D181" s="12"/>
      <c r="E181" s="17"/>
      <c r="F181" s="17"/>
      <c r="G181" s="17"/>
      <c r="H181" s="17"/>
      <c r="I181" s="17"/>
      <c r="J181" s="17"/>
      <c r="K181" s="17"/>
      <c r="L181" s="17"/>
      <c r="M181" s="17"/>
    </row>
    <row r="182" spans="1:13" ht="13.5">
      <c r="A182" s="17"/>
      <c r="B182" s="18"/>
      <c r="C182" s="48">
        <v>24</v>
      </c>
      <c r="D182" s="12"/>
      <c r="E182" s="17"/>
      <c r="F182" s="17"/>
      <c r="G182" s="17"/>
      <c r="H182" s="17"/>
      <c r="I182" s="17"/>
      <c r="J182" s="17"/>
      <c r="K182" s="17"/>
      <c r="L182" s="17"/>
      <c r="M182" s="17"/>
    </row>
    <row r="183" spans="1:13" ht="13.5">
      <c r="A183" s="17"/>
      <c r="B183" s="18"/>
      <c r="C183" s="48">
        <v>25</v>
      </c>
      <c r="D183" s="12"/>
      <c r="E183" s="17"/>
      <c r="F183" s="17"/>
      <c r="G183" s="17"/>
      <c r="H183" s="17"/>
      <c r="I183" s="17"/>
      <c r="J183" s="17"/>
      <c r="K183" s="17"/>
      <c r="L183" s="17"/>
      <c r="M183" s="17"/>
    </row>
    <row r="184" spans="1:13" ht="13.5">
      <c r="A184" s="17"/>
      <c r="B184" s="18"/>
      <c r="C184" s="48">
        <v>57</v>
      </c>
      <c r="D184" s="12"/>
      <c r="E184" s="17"/>
      <c r="F184" s="17"/>
      <c r="G184" s="17"/>
      <c r="H184" s="17"/>
      <c r="I184" s="17"/>
      <c r="J184" s="17"/>
      <c r="K184" s="17"/>
      <c r="L184" s="17"/>
      <c r="M184" s="17"/>
    </row>
    <row r="185" spans="1:13" ht="13.5">
      <c r="A185" s="17"/>
      <c r="B185" s="18"/>
      <c r="C185" s="48">
        <v>40</v>
      </c>
      <c r="D185" s="12"/>
      <c r="E185" s="17"/>
      <c r="F185" s="17"/>
      <c r="G185" s="17"/>
      <c r="H185" s="17"/>
      <c r="I185" s="17"/>
      <c r="J185" s="17"/>
      <c r="K185" s="17"/>
      <c r="L185" s="17"/>
      <c r="M185" s="17"/>
    </row>
    <row r="186" spans="1:13" ht="13.5">
      <c r="A186" s="17"/>
      <c r="B186" s="18"/>
      <c r="C186" s="48">
        <v>52</v>
      </c>
      <c r="D186" s="12"/>
      <c r="E186" s="17"/>
      <c r="F186" s="17"/>
      <c r="G186" s="17"/>
      <c r="H186" s="17"/>
      <c r="I186" s="17"/>
      <c r="J186" s="17"/>
      <c r="K186" s="17"/>
      <c r="L186" s="17"/>
      <c r="M186" s="17"/>
    </row>
    <row r="187" spans="1:13" ht="13.5">
      <c r="A187" s="17"/>
      <c r="B187" s="18"/>
      <c r="C187" s="48">
        <v>45</v>
      </c>
      <c r="D187" s="12"/>
      <c r="E187" s="17"/>
      <c r="F187" s="17"/>
      <c r="G187" s="17"/>
      <c r="H187" s="17"/>
      <c r="I187" s="17"/>
      <c r="J187" s="17"/>
      <c r="K187" s="17"/>
      <c r="L187" s="17"/>
      <c r="M187" s="17"/>
    </row>
    <row r="188" spans="1:13" ht="13.5">
      <c r="A188" s="17"/>
      <c r="B188" s="18"/>
      <c r="C188" s="48">
        <v>59</v>
      </c>
      <c r="D188" s="12"/>
      <c r="E188" s="17"/>
      <c r="F188" s="17"/>
      <c r="G188" s="17"/>
      <c r="H188" s="17"/>
      <c r="I188" s="17"/>
      <c r="J188" s="17"/>
      <c r="K188" s="17"/>
      <c r="L188" s="17"/>
      <c r="M188" s="17"/>
    </row>
    <row r="189" spans="1:13" ht="13.5">
      <c r="A189" s="17"/>
      <c r="B189" s="18"/>
      <c r="C189" s="48">
        <v>13</v>
      </c>
      <c r="D189" s="12"/>
      <c r="E189" s="17"/>
      <c r="F189" s="17"/>
      <c r="G189" s="17"/>
      <c r="H189" s="17"/>
      <c r="I189" s="17"/>
      <c r="J189" s="17"/>
      <c r="K189" s="17"/>
      <c r="L189" s="17"/>
      <c r="M189" s="17"/>
    </row>
    <row r="190" spans="1:13" ht="13.5">
      <c r="A190" s="17"/>
      <c r="B190" s="18"/>
      <c r="C190" s="48">
        <v>98</v>
      </c>
      <c r="D190" s="12"/>
      <c r="E190" s="17"/>
      <c r="F190" s="17"/>
      <c r="G190" s="17"/>
      <c r="H190" s="17"/>
      <c r="I190" s="17"/>
      <c r="J190" s="17"/>
      <c r="K190" s="17"/>
      <c r="L190" s="17"/>
      <c r="M190" s="17"/>
    </row>
    <row r="191" spans="1:13" ht="13.5">
      <c r="A191" s="17"/>
      <c r="B191" s="18"/>
      <c r="C191" s="48">
        <v>86</v>
      </c>
      <c r="D191" s="12"/>
      <c r="E191" s="17"/>
      <c r="F191" s="17"/>
      <c r="G191" s="17"/>
      <c r="H191" s="17"/>
      <c r="I191" s="17"/>
      <c r="J191" s="17"/>
      <c r="K191" s="17"/>
      <c r="L191" s="17"/>
      <c r="M191" s="17"/>
    </row>
    <row r="192" spans="1:13" ht="13.5">
      <c r="A192" s="17"/>
      <c r="B192" s="18"/>
      <c r="C192" s="48">
        <v>36</v>
      </c>
      <c r="D192" s="12"/>
      <c r="E192" s="17"/>
      <c r="F192" s="17"/>
      <c r="G192" s="17"/>
      <c r="H192" s="17"/>
      <c r="I192" s="17"/>
      <c r="J192" s="17"/>
      <c r="K192" s="17"/>
      <c r="L192" s="17"/>
      <c r="M192" s="17"/>
    </row>
    <row r="193" spans="1:13" ht="13.5">
      <c r="A193" s="17"/>
      <c r="B193" s="18"/>
      <c r="C193" s="48">
        <v>33</v>
      </c>
      <c r="D193" s="12"/>
      <c r="E193" s="17"/>
      <c r="F193" s="17"/>
      <c r="G193" s="17"/>
      <c r="H193" s="17"/>
      <c r="I193" s="17"/>
      <c r="J193" s="17"/>
      <c r="K193" s="17"/>
      <c r="L193" s="17"/>
      <c r="M193" s="17"/>
    </row>
    <row r="194" spans="1:13" ht="13.5">
      <c r="A194" s="17"/>
      <c r="B194" s="18"/>
      <c r="C194" s="48">
        <v>93</v>
      </c>
      <c r="D194" s="12"/>
      <c r="E194" s="17"/>
      <c r="F194" s="17"/>
      <c r="G194" s="17"/>
      <c r="H194" s="17"/>
      <c r="I194" s="17"/>
      <c r="J194" s="17"/>
      <c r="K194" s="17"/>
      <c r="L194" s="17"/>
      <c r="M194" s="17"/>
    </row>
    <row r="195" spans="1:13" ht="13.5">
      <c r="A195" s="17"/>
      <c r="B195" s="18"/>
      <c r="C195" s="48">
        <v>73</v>
      </c>
      <c r="D195" s="12"/>
      <c r="E195" s="17"/>
      <c r="F195" s="17"/>
      <c r="G195" s="17"/>
      <c r="H195" s="17"/>
      <c r="I195" s="17"/>
      <c r="J195" s="17"/>
      <c r="K195" s="17"/>
      <c r="L195" s="17"/>
      <c r="M195" s="17"/>
    </row>
    <row r="196" spans="1:13" ht="13.5">
      <c r="A196" s="17"/>
      <c r="B196" s="18"/>
      <c r="C196" s="48">
        <v>59</v>
      </c>
      <c r="D196" s="12"/>
      <c r="E196" s="17"/>
      <c r="F196" s="17"/>
      <c r="G196" s="17"/>
      <c r="H196" s="17"/>
      <c r="I196" s="17"/>
      <c r="J196" s="17"/>
      <c r="K196" s="17"/>
      <c r="L196" s="17"/>
      <c r="M196" s="17"/>
    </row>
    <row r="197" spans="1:13" ht="13.5">
      <c r="A197" s="17"/>
      <c r="B197" s="18"/>
      <c r="C197" s="48">
        <v>28</v>
      </c>
      <c r="D197" s="12"/>
      <c r="E197" s="17"/>
      <c r="F197" s="17"/>
      <c r="G197" s="17"/>
      <c r="H197" s="17"/>
      <c r="I197" s="17"/>
      <c r="J197" s="17"/>
      <c r="K197" s="17"/>
      <c r="L197" s="17"/>
      <c r="M197" s="17"/>
    </row>
    <row r="198" spans="1:13" ht="13.5">
      <c r="A198" s="17"/>
      <c r="B198" s="18"/>
      <c r="C198" s="48">
        <v>39</v>
      </c>
      <c r="D198" s="12"/>
      <c r="E198" s="17"/>
      <c r="F198" s="17"/>
      <c r="G198" s="17"/>
      <c r="H198" s="17"/>
      <c r="I198" s="17"/>
      <c r="J198" s="17"/>
      <c r="K198" s="17"/>
      <c r="L198" s="17"/>
      <c r="M198" s="17"/>
    </row>
    <row r="199" spans="1:13" ht="13.5">
      <c r="A199" s="17"/>
      <c r="B199" s="18"/>
      <c r="C199" s="48">
        <v>90</v>
      </c>
      <c r="D199" s="12"/>
      <c r="E199" s="17"/>
      <c r="F199" s="17"/>
      <c r="G199" s="17"/>
      <c r="H199" s="17"/>
      <c r="I199" s="17"/>
      <c r="J199" s="17"/>
      <c r="K199" s="17"/>
      <c r="L199" s="17"/>
      <c r="M199" s="17"/>
    </row>
    <row r="200" spans="1:13" ht="13.5">
      <c r="A200" s="17"/>
      <c r="B200" s="18"/>
      <c r="C200" s="48">
        <v>31</v>
      </c>
      <c r="D200" s="12"/>
      <c r="E200" s="17"/>
      <c r="F200" s="17"/>
      <c r="G200" s="17"/>
      <c r="H200" s="17"/>
      <c r="I200" s="17"/>
      <c r="J200" s="17"/>
      <c r="K200" s="17"/>
      <c r="L200" s="17"/>
      <c r="M200" s="17"/>
    </row>
    <row r="201" spans="1:13" ht="13.5">
      <c r="A201" s="17"/>
      <c r="B201" s="18"/>
      <c r="C201" s="48">
        <v>82</v>
      </c>
      <c r="D201" s="12"/>
      <c r="E201" s="17"/>
      <c r="F201" s="17"/>
      <c r="G201" s="17"/>
      <c r="H201" s="17"/>
      <c r="I201" s="17"/>
      <c r="J201" s="17"/>
      <c r="K201" s="17"/>
      <c r="L201" s="17"/>
      <c r="M201" s="17"/>
    </row>
    <row r="202" spans="1:13" ht="13.5">
      <c r="A202" s="17"/>
      <c r="B202" s="18"/>
      <c r="C202" s="48">
        <v>53</v>
      </c>
      <c r="D202" s="12"/>
      <c r="E202" s="17"/>
      <c r="F202" s="17"/>
      <c r="G202" s="17"/>
      <c r="H202" s="17"/>
      <c r="I202" s="17"/>
      <c r="J202" s="17"/>
      <c r="K202" s="17"/>
      <c r="L202" s="17"/>
      <c r="M202" s="17"/>
    </row>
    <row r="203" spans="1:13" ht="13.5">
      <c r="A203" s="17"/>
      <c r="B203" s="18"/>
      <c r="C203" s="48">
        <v>72</v>
      </c>
      <c r="D203" s="12"/>
      <c r="E203" s="17"/>
      <c r="F203" s="17"/>
      <c r="G203" s="17"/>
      <c r="H203" s="17"/>
      <c r="I203" s="17"/>
      <c r="J203" s="17"/>
      <c r="K203" s="17"/>
      <c r="L203" s="17"/>
      <c r="M203" s="17"/>
    </row>
    <row r="204" spans="1:13" ht="13.5">
      <c r="A204" s="17"/>
      <c r="B204" s="18"/>
      <c r="C204" s="48">
        <v>25</v>
      </c>
      <c r="D204" s="12"/>
      <c r="E204" s="17"/>
      <c r="F204" s="17"/>
      <c r="G204" s="17"/>
      <c r="H204" s="17"/>
      <c r="I204" s="17"/>
      <c r="J204" s="17"/>
      <c r="K204" s="17"/>
      <c r="L204" s="17"/>
      <c r="M204" s="17"/>
    </row>
    <row r="205" spans="1:13" ht="13.5">
      <c r="A205" s="17"/>
      <c r="B205" s="18"/>
      <c r="C205" s="48">
        <v>93</v>
      </c>
      <c r="D205" s="12"/>
      <c r="E205" s="17"/>
      <c r="F205" s="17"/>
      <c r="G205" s="17"/>
      <c r="H205" s="17"/>
      <c r="I205" s="17"/>
      <c r="J205" s="17"/>
      <c r="K205" s="17"/>
      <c r="L205" s="17"/>
      <c r="M205" s="17"/>
    </row>
    <row r="206" spans="1:13" ht="13.5">
      <c r="A206" s="17"/>
      <c r="B206" s="18"/>
      <c r="C206" s="48">
        <v>44</v>
      </c>
      <c r="D206" s="12"/>
      <c r="E206" s="17"/>
      <c r="F206" s="17"/>
      <c r="G206" s="17"/>
      <c r="H206" s="17"/>
      <c r="I206" s="17"/>
      <c r="J206" s="17"/>
      <c r="K206" s="17"/>
      <c r="L206" s="17"/>
      <c r="M206" s="17"/>
    </row>
    <row r="207" spans="1:13" ht="13.5">
      <c r="A207" s="17"/>
      <c r="B207" s="18"/>
      <c r="C207" s="48">
        <v>92</v>
      </c>
      <c r="D207" s="12"/>
      <c r="E207" s="17"/>
      <c r="F207" s="17"/>
      <c r="G207" s="17"/>
      <c r="H207" s="17"/>
      <c r="I207" s="17"/>
      <c r="J207" s="17"/>
      <c r="K207" s="17"/>
      <c r="L207" s="17"/>
      <c r="M207" s="17"/>
    </row>
    <row r="208" spans="1:13" ht="13.5">
      <c r="A208" s="17"/>
      <c r="B208" s="18"/>
      <c r="C208" s="48">
        <v>77</v>
      </c>
      <c r="D208" s="12"/>
      <c r="E208" s="17"/>
      <c r="F208" s="17"/>
      <c r="G208" s="17"/>
      <c r="H208" s="17"/>
      <c r="I208" s="17"/>
      <c r="J208" s="17"/>
      <c r="K208" s="17"/>
      <c r="L208" s="17"/>
      <c r="M208" s="17"/>
    </row>
    <row r="209" spans="1:13" ht="13.5">
      <c r="A209" s="17"/>
      <c r="B209" s="18"/>
      <c r="C209" s="48">
        <v>41</v>
      </c>
      <c r="D209" s="12"/>
      <c r="E209" s="17"/>
      <c r="F209" s="17"/>
      <c r="G209" s="17"/>
      <c r="H209" s="17"/>
      <c r="I209" s="17"/>
      <c r="J209" s="17"/>
      <c r="K209" s="17"/>
      <c r="L209" s="17"/>
      <c r="M209" s="17"/>
    </row>
    <row r="210" spans="1:13" ht="13.5">
      <c r="A210" s="17"/>
      <c r="B210" s="18"/>
      <c r="C210" s="48">
        <v>15</v>
      </c>
      <c r="D210" s="12"/>
      <c r="E210" s="17"/>
      <c r="F210" s="17"/>
      <c r="G210" s="17"/>
      <c r="H210" s="17"/>
      <c r="I210" s="17"/>
      <c r="J210" s="17"/>
      <c r="K210" s="17"/>
      <c r="L210" s="17"/>
      <c r="M210" s="17"/>
    </row>
    <row r="211" spans="1:13" ht="13.5">
      <c r="A211" s="17"/>
      <c r="B211" s="18"/>
      <c r="C211" s="48">
        <v>32</v>
      </c>
      <c r="D211" s="12"/>
      <c r="E211" s="17"/>
      <c r="F211" s="17"/>
      <c r="G211" s="17"/>
      <c r="H211" s="17"/>
      <c r="I211" s="17"/>
      <c r="J211" s="17"/>
      <c r="K211" s="17"/>
      <c r="L211" s="17"/>
      <c r="M211" s="17"/>
    </row>
    <row r="212" spans="1:13" ht="13.5">
      <c r="A212" s="17"/>
      <c r="B212" s="18"/>
      <c r="C212" s="48">
        <v>66</v>
      </c>
      <c r="D212" s="12"/>
      <c r="E212" s="17"/>
      <c r="F212" s="17"/>
      <c r="G212" s="17"/>
      <c r="H212" s="17"/>
      <c r="I212" s="17"/>
      <c r="J212" s="17"/>
      <c r="K212" s="17"/>
      <c r="L212" s="17"/>
      <c r="M212" s="17"/>
    </row>
    <row r="213" spans="1:13" ht="13.5">
      <c r="A213" s="17"/>
      <c r="B213" s="18"/>
      <c r="C213" s="48">
        <v>20</v>
      </c>
      <c r="D213" s="12"/>
      <c r="E213" s="17"/>
      <c r="F213" s="17"/>
      <c r="G213" s="17"/>
      <c r="H213" s="17"/>
      <c r="I213" s="17"/>
      <c r="J213" s="17"/>
      <c r="K213" s="17"/>
      <c r="L213" s="17"/>
      <c r="M213" s="17"/>
    </row>
    <row r="214" spans="1:13" ht="13.5">
      <c r="A214" s="17"/>
      <c r="B214" s="18"/>
      <c r="C214" s="48">
        <v>44</v>
      </c>
      <c r="D214" s="12"/>
      <c r="E214" s="17"/>
      <c r="F214" s="17"/>
      <c r="G214" s="17"/>
      <c r="H214" s="17"/>
      <c r="I214" s="17"/>
      <c r="J214" s="17"/>
      <c r="K214" s="17"/>
      <c r="L214" s="17"/>
      <c r="M214" s="17"/>
    </row>
    <row r="215" spans="1:13" ht="13.5">
      <c r="A215" s="17"/>
      <c r="B215" s="18"/>
      <c r="C215" s="48">
        <v>64</v>
      </c>
      <c r="D215" s="12"/>
      <c r="E215" s="17"/>
      <c r="F215" s="17"/>
      <c r="G215" s="17"/>
      <c r="H215" s="17"/>
      <c r="I215" s="17"/>
      <c r="J215" s="17"/>
      <c r="K215" s="17"/>
      <c r="L215" s="17"/>
      <c r="M215" s="17"/>
    </row>
    <row r="216" spans="1:13" ht="13.5">
      <c r="A216" s="17"/>
      <c r="B216" s="18"/>
      <c r="C216" s="48">
        <v>23</v>
      </c>
      <c r="D216" s="12"/>
      <c r="E216" s="17"/>
      <c r="F216" s="17"/>
      <c r="G216" s="17"/>
      <c r="H216" s="17"/>
      <c r="I216" s="17"/>
      <c r="J216" s="17"/>
      <c r="K216" s="17"/>
      <c r="L216" s="17"/>
      <c r="M216" s="17"/>
    </row>
    <row r="217" spans="1:13" ht="13.5">
      <c r="A217" s="17"/>
      <c r="B217" s="18"/>
      <c r="C217" s="48">
        <v>70</v>
      </c>
      <c r="D217" s="12"/>
      <c r="E217" s="17"/>
      <c r="F217" s="17"/>
      <c r="G217" s="17"/>
      <c r="H217" s="17"/>
      <c r="I217" s="17"/>
      <c r="J217" s="17"/>
      <c r="K217" s="17"/>
      <c r="L217" s="17"/>
      <c r="M217" s="17"/>
    </row>
    <row r="218" spans="1:13" ht="13.5">
      <c r="A218" s="17"/>
      <c r="B218" s="18"/>
      <c r="C218" s="48">
        <v>54</v>
      </c>
      <c r="D218" s="12"/>
      <c r="E218" s="17"/>
      <c r="F218" s="17"/>
      <c r="G218" s="17"/>
      <c r="H218" s="17"/>
      <c r="I218" s="17"/>
      <c r="J218" s="17"/>
      <c r="K218" s="17"/>
      <c r="L218" s="17"/>
      <c r="M218" s="17"/>
    </row>
    <row r="219" spans="1:13" ht="13.5">
      <c r="A219" s="17"/>
      <c r="B219" s="18"/>
      <c r="C219" s="48">
        <v>28</v>
      </c>
      <c r="D219" s="12"/>
      <c r="E219" s="17"/>
      <c r="F219" s="17"/>
      <c r="G219" s="17"/>
      <c r="H219" s="17"/>
      <c r="I219" s="17"/>
      <c r="J219" s="17"/>
      <c r="K219" s="17"/>
      <c r="L219" s="17"/>
      <c r="M219" s="17"/>
    </row>
    <row r="220" spans="1:13" ht="13.5">
      <c r="A220" s="17"/>
      <c r="B220" s="18"/>
      <c r="C220" s="48">
        <v>30</v>
      </c>
      <c r="D220" s="12"/>
      <c r="E220" s="17"/>
      <c r="F220" s="17"/>
      <c r="G220" s="17"/>
      <c r="H220" s="17"/>
      <c r="I220" s="17"/>
      <c r="J220" s="17"/>
      <c r="K220" s="17"/>
      <c r="L220" s="17"/>
      <c r="M220" s="17"/>
    </row>
    <row r="221" spans="1:13" ht="13.5">
      <c r="A221" s="17"/>
      <c r="B221" s="18"/>
      <c r="C221" s="48">
        <v>29</v>
      </c>
      <c r="D221" s="12"/>
      <c r="E221" s="17"/>
      <c r="F221" s="17"/>
      <c r="G221" s="17"/>
      <c r="H221" s="17"/>
      <c r="I221" s="17"/>
      <c r="J221" s="17"/>
      <c r="K221" s="17"/>
      <c r="L221" s="17"/>
      <c r="M221" s="17"/>
    </row>
    <row r="222" spans="1:13" ht="13.5">
      <c r="A222" s="17"/>
      <c r="B222" s="18"/>
      <c r="C222" s="48">
        <v>75</v>
      </c>
      <c r="D222" s="12"/>
      <c r="E222" s="17"/>
      <c r="F222" s="17"/>
      <c r="G222" s="17"/>
      <c r="H222" s="17"/>
      <c r="I222" s="17"/>
      <c r="J222" s="17"/>
      <c r="K222" s="17"/>
      <c r="L222" s="17"/>
      <c r="M222" s="17"/>
    </row>
    <row r="223" spans="1:13" ht="13.5">
      <c r="A223" s="17"/>
      <c r="B223" s="18"/>
      <c r="C223" s="48">
        <v>42</v>
      </c>
      <c r="D223" s="12"/>
      <c r="E223" s="17"/>
      <c r="F223" s="17"/>
      <c r="G223" s="17"/>
      <c r="H223" s="17"/>
      <c r="I223" s="17"/>
      <c r="J223" s="17"/>
      <c r="K223" s="17"/>
      <c r="L223" s="17"/>
      <c r="M223" s="17"/>
    </row>
    <row r="224" spans="1:13" ht="13.5">
      <c r="A224" s="17"/>
      <c r="B224" s="18"/>
      <c r="C224" s="48">
        <v>83</v>
      </c>
      <c r="D224" s="12"/>
      <c r="E224" s="17"/>
      <c r="F224" s="17"/>
      <c r="G224" s="17"/>
      <c r="H224" s="17"/>
      <c r="I224" s="17"/>
      <c r="J224" s="17"/>
      <c r="K224" s="17"/>
      <c r="L224" s="17"/>
      <c r="M224" s="17"/>
    </row>
    <row r="225" spans="1:13" ht="13.5">
      <c r="A225" s="17"/>
      <c r="B225" s="18"/>
      <c r="C225" s="48">
        <v>79</v>
      </c>
      <c r="D225" s="12"/>
      <c r="E225" s="17"/>
      <c r="F225" s="17"/>
      <c r="G225" s="17"/>
      <c r="H225" s="17"/>
      <c r="I225" s="17"/>
      <c r="J225" s="17"/>
      <c r="K225" s="17"/>
      <c r="L225" s="17"/>
      <c r="M225" s="17"/>
    </row>
    <row r="226" spans="1:13" ht="13.5">
      <c r="A226" s="17"/>
      <c r="B226" s="18"/>
      <c r="C226" s="48">
        <v>51</v>
      </c>
      <c r="D226" s="12"/>
      <c r="E226" s="17"/>
      <c r="F226" s="17"/>
      <c r="G226" s="17"/>
      <c r="H226" s="17"/>
      <c r="I226" s="17"/>
      <c r="J226" s="17"/>
      <c r="K226" s="17"/>
      <c r="L226" s="17"/>
      <c r="M226" s="17"/>
    </row>
    <row r="227" spans="1:13" ht="13.5">
      <c r="A227" s="17"/>
      <c r="B227" s="18"/>
      <c r="C227" s="48">
        <v>81</v>
      </c>
      <c r="D227" s="12"/>
      <c r="E227" s="17"/>
      <c r="F227" s="17"/>
      <c r="G227" s="17"/>
      <c r="H227" s="17"/>
      <c r="I227" s="17"/>
      <c r="J227" s="17"/>
      <c r="K227" s="17"/>
      <c r="L227" s="17"/>
      <c r="M227" s="17"/>
    </row>
    <row r="228" spans="1:13" ht="13.5">
      <c r="A228" s="17"/>
      <c r="B228" s="18"/>
      <c r="C228" s="48">
        <v>46</v>
      </c>
      <c r="D228" s="12"/>
      <c r="E228" s="17"/>
      <c r="F228" s="17"/>
      <c r="G228" s="17"/>
      <c r="H228" s="17"/>
      <c r="I228" s="17"/>
      <c r="J228" s="17"/>
      <c r="K228" s="17"/>
      <c r="L228" s="17"/>
      <c r="M228" s="17"/>
    </row>
    <row r="229" spans="1:13" ht="13.5">
      <c r="A229" s="17"/>
      <c r="B229" s="18"/>
      <c r="C229" s="48">
        <v>65</v>
      </c>
      <c r="D229" s="12"/>
      <c r="E229" s="17"/>
      <c r="F229" s="17"/>
      <c r="G229" s="17"/>
      <c r="H229" s="17"/>
      <c r="I229" s="17"/>
      <c r="J229" s="17"/>
      <c r="K229" s="17"/>
      <c r="L229" s="17"/>
      <c r="M229" s="17"/>
    </row>
    <row r="230" spans="1:13" ht="13.5">
      <c r="A230" s="17"/>
      <c r="B230" s="18"/>
      <c r="C230" s="48">
        <v>93</v>
      </c>
      <c r="D230" s="12"/>
      <c r="E230" s="17"/>
      <c r="F230" s="17"/>
      <c r="G230" s="17"/>
      <c r="H230" s="17"/>
      <c r="I230" s="17"/>
      <c r="J230" s="17"/>
      <c r="K230" s="17"/>
      <c r="L230" s="17"/>
      <c r="M230" s="17"/>
    </row>
    <row r="231" spans="1:13" ht="13.5">
      <c r="A231" s="17"/>
      <c r="B231" s="18"/>
      <c r="C231" s="48">
        <v>27</v>
      </c>
      <c r="D231" s="12"/>
      <c r="E231" s="17"/>
      <c r="F231" s="17"/>
      <c r="G231" s="17"/>
      <c r="H231" s="17"/>
      <c r="I231" s="17"/>
      <c r="J231" s="17"/>
      <c r="K231" s="17"/>
      <c r="L231" s="17"/>
      <c r="M231" s="17"/>
    </row>
    <row r="232" spans="1:13" ht="13.5">
      <c r="A232" s="17"/>
      <c r="B232" s="18"/>
      <c r="C232" s="48">
        <v>75</v>
      </c>
      <c r="D232" s="12"/>
      <c r="E232" s="17"/>
      <c r="F232" s="17"/>
      <c r="G232" s="17"/>
      <c r="H232" s="17"/>
      <c r="I232" s="17"/>
      <c r="J232" s="17"/>
      <c r="K232" s="17"/>
      <c r="L232" s="17"/>
      <c r="M232" s="17"/>
    </row>
    <row r="233" spans="1:13" ht="13.5">
      <c r="A233" s="17"/>
      <c r="B233" s="18"/>
      <c r="C233" s="48">
        <v>37</v>
      </c>
      <c r="D233" s="12"/>
      <c r="E233" s="17"/>
      <c r="F233" s="17"/>
      <c r="G233" s="17"/>
      <c r="H233" s="17"/>
      <c r="I233" s="17"/>
      <c r="J233" s="17"/>
      <c r="K233" s="17"/>
      <c r="L233" s="17"/>
      <c r="M233" s="17"/>
    </row>
    <row r="234" spans="1:13" ht="13.5">
      <c r="A234" s="17"/>
      <c r="B234" s="18"/>
      <c r="C234" s="48">
        <v>78</v>
      </c>
      <c r="D234" s="12"/>
      <c r="E234" s="17"/>
      <c r="F234" s="17"/>
      <c r="G234" s="17"/>
      <c r="H234" s="17"/>
      <c r="I234" s="17"/>
      <c r="J234" s="17"/>
      <c r="K234" s="17"/>
      <c r="L234" s="17"/>
      <c r="M234" s="17"/>
    </row>
    <row r="235" spans="1:13" ht="13.5">
      <c r="A235" s="17"/>
      <c r="B235" s="18"/>
      <c r="C235" s="48">
        <v>61</v>
      </c>
      <c r="D235" s="12"/>
      <c r="E235" s="17"/>
      <c r="F235" s="17"/>
      <c r="G235" s="17"/>
      <c r="H235" s="17"/>
      <c r="I235" s="17"/>
      <c r="J235" s="17"/>
      <c r="K235" s="17"/>
      <c r="L235" s="17"/>
      <c r="M235" s="17"/>
    </row>
    <row r="236" spans="1:13" ht="13.5">
      <c r="A236" s="17"/>
      <c r="B236" s="18"/>
      <c r="C236" s="48">
        <v>54</v>
      </c>
      <c r="D236" s="12"/>
      <c r="E236" s="17"/>
      <c r="F236" s="17"/>
      <c r="G236" s="17"/>
      <c r="H236" s="17"/>
      <c r="I236" s="17"/>
      <c r="J236" s="17"/>
      <c r="K236" s="17"/>
      <c r="L236" s="17"/>
      <c r="M236" s="17"/>
    </row>
    <row r="237" spans="1:13" ht="13.5">
      <c r="A237" s="17"/>
      <c r="B237" s="18"/>
      <c r="C237" s="48">
        <v>52</v>
      </c>
      <c r="D237" s="12"/>
      <c r="E237" s="17"/>
      <c r="F237" s="17"/>
      <c r="G237" s="17"/>
      <c r="H237" s="17"/>
      <c r="I237" s="17"/>
      <c r="J237" s="17"/>
      <c r="K237" s="17"/>
      <c r="L237" s="17"/>
      <c r="M237" s="17"/>
    </row>
    <row r="238" spans="1:13" ht="13.5">
      <c r="A238" s="17"/>
      <c r="B238" s="18"/>
      <c r="C238" s="48">
        <v>61</v>
      </c>
      <c r="D238" s="12"/>
      <c r="E238" s="17"/>
      <c r="F238" s="17"/>
      <c r="G238" s="17"/>
      <c r="H238" s="17"/>
      <c r="I238" s="17"/>
      <c r="J238" s="17"/>
      <c r="K238" s="17"/>
      <c r="L238" s="17"/>
      <c r="M238" s="17"/>
    </row>
    <row r="239" spans="1:13" ht="13.5">
      <c r="A239" s="17"/>
      <c r="B239" s="18"/>
      <c r="C239" s="48">
        <v>93</v>
      </c>
      <c r="D239" s="12"/>
      <c r="E239" s="17"/>
      <c r="F239" s="17"/>
      <c r="G239" s="17"/>
      <c r="H239" s="17"/>
      <c r="I239" s="17"/>
      <c r="J239" s="17"/>
      <c r="K239" s="17"/>
      <c r="L239" s="17"/>
      <c r="M239" s="17"/>
    </row>
    <row r="240" spans="1:13" ht="13.5">
      <c r="A240" s="17"/>
      <c r="B240" s="18"/>
      <c r="C240" s="48">
        <v>23</v>
      </c>
      <c r="D240" s="12"/>
      <c r="E240" s="17"/>
      <c r="F240" s="17"/>
      <c r="G240" s="17"/>
      <c r="H240" s="17"/>
      <c r="I240" s="17"/>
      <c r="J240" s="17"/>
      <c r="K240" s="17"/>
      <c r="L240" s="17"/>
      <c r="M240" s="17"/>
    </row>
    <row r="241" spans="1:13" ht="13.5">
      <c r="A241" s="17"/>
      <c r="B241" s="18"/>
      <c r="C241" s="48">
        <v>14</v>
      </c>
      <c r="D241" s="12"/>
      <c r="E241" s="17"/>
      <c r="F241" s="17"/>
      <c r="G241" s="17"/>
      <c r="H241" s="17"/>
      <c r="I241" s="17"/>
      <c r="J241" s="17"/>
      <c r="K241" s="17"/>
      <c r="L241" s="17"/>
      <c r="M241" s="17"/>
    </row>
    <row r="242" spans="1:13" ht="13.5">
      <c r="A242" s="17"/>
      <c r="B242" s="18"/>
      <c r="C242" s="48">
        <v>34</v>
      </c>
      <c r="D242" s="12"/>
      <c r="E242" s="17"/>
      <c r="F242" s="17"/>
      <c r="G242" s="17"/>
      <c r="H242" s="17"/>
      <c r="I242" s="17"/>
      <c r="J242" s="17"/>
      <c r="K242" s="17"/>
      <c r="L242" s="17"/>
      <c r="M242" s="17"/>
    </row>
    <row r="243" spans="1:13" ht="13.5">
      <c r="A243" s="17"/>
      <c r="B243" s="18"/>
      <c r="C243" s="48">
        <v>86</v>
      </c>
      <c r="D243" s="12"/>
      <c r="E243" s="17"/>
      <c r="F243" s="17"/>
      <c r="G243" s="17"/>
      <c r="H243" s="17"/>
      <c r="I243" s="17"/>
      <c r="J243" s="17"/>
      <c r="K243" s="17"/>
      <c r="L243" s="17"/>
      <c r="M243" s="17"/>
    </row>
    <row r="244" spans="1:13" ht="13.5">
      <c r="A244" s="17"/>
      <c r="B244" s="18"/>
      <c r="C244" s="48">
        <v>56</v>
      </c>
      <c r="D244" s="12"/>
      <c r="E244" s="17"/>
      <c r="F244" s="17"/>
      <c r="G244" s="17"/>
      <c r="H244" s="17"/>
      <c r="I244" s="17"/>
      <c r="J244" s="17"/>
      <c r="K244" s="17"/>
      <c r="L244" s="17"/>
      <c r="M244" s="17"/>
    </row>
    <row r="245" spans="1:13" ht="13.5">
      <c r="A245" s="17"/>
      <c r="B245" s="18"/>
      <c r="C245" s="48">
        <v>50</v>
      </c>
      <c r="D245" s="12"/>
      <c r="E245" s="17"/>
      <c r="F245" s="17"/>
      <c r="G245" s="17"/>
      <c r="H245" s="17"/>
      <c r="I245" s="17"/>
      <c r="J245" s="17"/>
      <c r="K245" s="17"/>
      <c r="L245" s="17"/>
      <c r="M245" s="17"/>
    </row>
    <row r="246" spans="1:13" ht="13.5">
      <c r="A246" s="17"/>
      <c r="B246" s="18"/>
      <c r="C246" s="48">
        <v>71</v>
      </c>
      <c r="D246" s="12"/>
      <c r="E246" s="17"/>
      <c r="F246" s="17"/>
      <c r="G246" s="17"/>
      <c r="H246" s="17"/>
      <c r="I246" s="17"/>
      <c r="J246" s="17"/>
      <c r="K246" s="17"/>
      <c r="L246" s="17"/>
      <c r="M246" s="17"/>
    </row>
    <row r="247" spans="1:13" ht="13.5">
      <c r="A247" s="17"/>
      <c r="B247" s="18"/>
      <c r="C247" s="48">
        <v>85</v>
      </c>
      <c r="D247" s="12"/>
      <c r="E247" s="17"/>
      <c r="F247" s="17"/>
      <c r="G247" s="17"/>
      <c r="H247" s="17"/>
      <c r="I247" s="17"/>
      <c r="J247" s="17"/>
      <c r="K247" s="17"/>
      <c r="L247" s="17"/>
      <c r="M247" s="17"/>
    </row>
    <row r="248" spans="1:13" ht="13.5">
      <c r="A248" s="17"/>
      <c r="B248" s="18"/>
      <c r="C248" s="48">
        <v>94</v>
      </c>
      <c r="D248" s="12"/>
      <c r="E248" s="17"/>
      <c r="F248" s="17"/>
      <c r="G248" s="17"/>
      <c r="H248" s="17"/>
      <c r="I248" s="17"/>
      <c r="J248" s="17"/>
      <c r="K248" s="17"/>
      <c r="L248" s="17"/>
      <c r="M248" s="17"/>
    </row>
    <row r="249" spans="1:13" ht="13.5">
      <c r="A249" s="17"/>
      <c r="B249" s="18"/>
      <c r="C249" s="48">
        <v>25</v>
      </c>
      <c r="D249" s="12"/>
      <c r="E249" s="17"/>
      <c r="F249" s="17"/>
      <c r="G249" s="17"/>
      <c r="H249" s="17"/>
      <c r="I249" s="17"/>
      <c r="J249" s="17"/>
      <c r="K249" s="17"/>
      <c r="L249" s="17"/>
      <c r="M249" s="17"/>
    </row>
    <row r="250" spans="1:13" ht="13.5">
      <c r="A250" s="17"/>
      <c r="B250" s="18"/>
      <c r="C250" s="48">
        <v>35</v>
      </c>
      <c r="D250" s="12"/>
      <c r="E250" s="17"/>
      <c r="F250" s="17"/>
      <c r="G250" s="17"/>
      <c r="H250" s="17"/>
      <c r="I250" s="17"/>
      <c r="J250" s="17"/>
      <c r="K250" s="17"/>
      <c r="L250" s="17"/>
      <c r="M250" s="17"/>
    </row>
    <row r="251" spans="1:13" ht="13.5">
      <c r="A251" s="17"/>
      <c r="B251" s="18"/>
      <c r="C251" s="48">
        <v>87</v>
      </c>
      <c r="D251" s="12"/>
      <c r="E251" s="17"/>
      <c r="F251" s="17"/>
      <c r="G251" s="17"/>
      <c r="H251" s="17"/>
      <c r="I251" s="17"/>
      <c r="J251" s="17"/>
      <c r="K251" s="17"/>
      <c r="L251" s="17"/>
      <c r="M251" s="17"/>
    </row>
    <row r="252" spans="1:13" ht="13.5">
      <c r="A252" s="17"/>
      <c r="B252" s="18"/>
      <c r="C252" s="48">
        <v>28</v>
      </c>
      <c r="D252" s="12"/>
      <c r="E252" s="17"/>
      <c r="F252" s="17"/>
      <c r="G252" s="17"/>
      <c r="H252" s="17"/>
      <c r="I252" s="17"/>
      <c r="J252" s="17"/>
      <c r="K252" s="17"/>
      <c r="L252" s="17"/>
      <c r="M252" s="17"/>
    </row>
    <row r="253" spans="1:13" ht="13.5">
      <c r="A253" s="17"/>
      <c r="B253" s="18"/>
      <c r="C253" s="48">
        <v>24</v>
      </c>
      <c r="D253" s="12"/>
      <c r="E253" s="17"/>
      <c r="F253" s="17"/>
      <c r="G253" s="17"/>
      <c r="H253" s="17"/>
      <c r="I253" s="17"/>
      <c r="J253" s="17"/>
      <c r="K253" s="17"/>
      <c r="L253" s="17"/>
      <c r="M253" s="17"/>
    </row>
    <row r="254" spans="1:13" ht="13.5">
      <c r="A254" s="17"/>
      <c r="B254" s="18"/>
      <c r="C254" s="48">
        <v>69</v>
      </c>
      <c r="D254" s="12"/>
      <c r="E254" s="17"/>
      <c r="F254" s="17"/>
      <c r="G254" s="17"/>
      <c r="H254" s="17"/>
      <c r="I254" s="17"/>
      <c r="J254" s="17"/>
      <c r="K254" s="17"/>
      <c r="L254" s="17"/>
      <c r="M254" s="17"/>
    </row>
    <row r="255" spans="1:13" ht="13.5">
      <c r="A255" s="17"/>
      <c r="B255" s="18"/>
      <c r="C255" s="48">
        <v>36</v>
      </c>
      <c r="D255" s="12"/>
      <c r="E255" s="17"/>
      <c r="F255" s="17"/>
      <c r="G255" s="17"/>
      <c r="H255" s="17"/>
      <c r="I255" s="17"/>
      <c r="J255" s="17"/>
      <c r="K255" s="17"/>
      <c r="L255" s="17"/>
      <c r="M255" s="17"/>
    </row>
    <row r="256" spans="1:13" ht="13.5">
      <c r="A256" s="17"/>
      <c r="B256" s="18"/>
      <c r="C256" s="48">
        <v>75</v>
      </c>
      <c r="D256" s="12"/>
      <c r="E256" s="17"/>
      <c r="F256" s="17"/>
      <c r="G256" s="17"/>
      <c r="H256" s="17"/>
      <c r="I256" s="17"/>
      <c r="J256" s="17"/>
      <c r="K256" s="17"/>
      <c r="L256" s="17"/>
      <c r="M256" s="17"/>
    </row>
    <row r="257" spans="1:13" ht="13.5">
      <c r="A257" s="17"/>
      <c r="B257" s="18"/>
      <c r="C257" s="48">
        <v>70</v>
      </c>
      <c r="D257" s="12"/>
      <c r="E257" s="17"/>
      <c r="F257" s="17"/>
      <c r="G257" s="17"/>
      <c r="H257" s="17"/>
      <c r="I257" s="17"/>
      <c r="J257" s="17"/>
      <c r="K257" s="17"/>
      <c r="L257" s="17"/>
      <c r="M257" s="17"/>
    </row>
    <row r="258" spans="1:13" ht="13.5">
      <c r="A258" s="17"/>
      <c r="B258" s="18"/>
      <c r="C258" s="48">
        <v>71</v>
      </c>
      <c r="D258" s="12"/>
      <c r="E258" s="17"/>
      <c r="F258" s="17"/>
      <c r="G258" s="17"/>
      <c r="H258" s="17"/>
      <c r="I258" s="17"/>
      <c r="J258" s="17"/>
      <c r="K258" s="17"/>
      <c r="L258" s="17"/>
      <c r="M258" s="17"/>
    </row>
    <row r="259" spans="1:13" ht="13.5">
      <c r="A259" s="17"/>
      <c r="B259" s="18"/>
      <c r="C259" s="48">
        <v>38</v>
      </c>
      <c r="D259" s="12"/>
      <c r="E259" s="17"/>
      <c r="F259" s="17"/>
      <c r="G259" s="17"/>
      <c r="H259" s="17"/>
      <c r="I259" s="17"/>
      <c r="J259" s="17"/>
      <c r="K259" s="17"/>
      <c r="L259" s="17"/>
      <c r="M259" s="17"/>
    </row>
    <row r="260" spans="1:13" ht="13.5">
      <c r="A260" s="17"/>
      <c r="B260" s="18"/>
      <c r="C260" s="48">
        <v>48</v>
      </c>
      <c r="D260" s="12"/>
      <c r="E260" s="17"/>
      <c r="F260" s="17"/>
      <c r="G260" s="17"/>
      <c r="H260" s="17"/>
      <c r="I260" s="17"/>
      <c r="J260" s="17"/>
      <c r="K260" s="17"/>
      <c r="L260" s="17"/>
      <c r="M260" s="17"/>
    </row>
    <row r="261" spans="1:13" ht="13.5">
      <c r="A261" s="17"/>
      <c r="B261" s="18"/>
      <c r="C261" s="48">
        <v>80</v>
      </c>
      <c r="D261" s="12"/>
      <c r="E261" s="17"/>
      <c r="F261" s="17"/>
      <c r="G261" s="17"/>
      <c r="H261" s="17"/>
      <c r="I261" s="17"/>
      <c r="J261" s="17"/>
      <c r="K261" s="17"/>
      <c r="L261" s="17"/>
      <c r="M261" s="17"/>
    </row>
    <row r="262" spans="1:13" ht="13.5">
      <c r="A262" s="17"/>
      <c r="B262" s="18"/>
      <c r="C262" s="48">
        <v>37</v>
      </c>
      <c r="D262" s="12"/>
      <c r="E262" s="17"/>
      <c r="F262" s="17"/>
      <c r="G262" s="17"/>
      <c r="H262" s="17"/>
      <c r="I262" s="17"/>
      <c r="J262" s="17"/>
      <c r="K262" s="17"/>
      <c r="L262" s="17"/>
      <c r="M262" s="17"/>
    </row>
    <row r="263" spans="1:13" ht="13.5">
      <c r="A263" s="17"/>
      <c r="B263" s="18"/>
      <c r="C263" s="48">
        <v>54</v>
      </c>
      <c r="D263" s="12"/>
      <c r="E263" s="17"/>
      <c r="F263" s="17"/>
      <c r="G263" s="17"/>
      <c r="H263" s="17"/>
      <c r="I263" s="17"/>
      <c r="J263" s="17"/>
      <c r="K263" s="17"/>
      <c r="L263" s="17"/>
      <c r="M263" s="17"/>
    </row>
    <row r="264" spans="1:13" ht="13.5">
      <c r="A264" s="17"/>
      <c r="B264" s="18"/>
      <c r="C264" s="48">
        <v>92</v>
      </c>
      <c r="D264" s="12"/>
      <c r="E264" s="17"/>
      <c r="F264" s="17"/>
      <c r="G264" s="17"/>
      <c r="H264" s="17"/>
      <c r="I264" s="17"/>
      <c r="J264" s="17"/>
      <c r="K264" s="17"/>
      <c r="L264" s="17"/>
      <c r="M264" s="17"/>
    </row>
    <row r="265" spans="1:13" ht="13.5">
      <c r="A265" s="17"/>
      <c r="B265" s="18"/>
      <c r="C265" s="48">
        <v>57</v>
      </c>
      <c r="D265" s="12"/>
      <c r="E265" s="17"/>
      <c r="F265" s="17"/>
      <c r="G265" s="17"/>
      <c r="H265" s="17"/>
      <c r="I265" s="17"/>
      <c r="J265" s="17"/>
      <c r="K265" s="17"/>
      <c r="L265" s="17"/>
      <c r="M265" s="17"/>
    </row>
    <row r="266" spans="1:13" ht="13.5">
      <c r="A266" s="17"/>
      <c r="B266" s="18"/>
      <c r="C266" s="48">
        <v>88</v>
      </c>
      <c r="D266" s="12"/>
      <c r="E266" s="17"/>
      <c r="F266" s="17"/>
      <c r="G266" s="17"/>
      <c r="H266" s="17"/>
      <c r="I266" s="17"/>
      <c r="J266" s="17"/>
      <c r="K266" s="17"/>
      <c r="L266" s="17"/>
      <c r="M266" s="17"/>
    </row>
    <row r="267" spans="1:13" ht="13.5">
      <c r="A267" s="17"/>
      <c r="B267" s="18"/>
      <c r="C267" s="48">
        <v>100</v>
      </c>
      <c r="D267" s="12"/>
      <c r="E267" s="17"/>
      <c r="F267" s="17"/>
      <c r="G267" s="17"/>
      <c r="H267" s="17"/>
      <c r="I267" s="17"/>
      <c r="J267" s="17"/>
      <c r="K267" s="17"/>
      <c r="L267" s="17"/>
      <c r="M267" s="17"/>
    </row>
    <row r="268" spans="1:13" ht="13.5">
      <c r="A268" s="17"/>
      <c r="B268" s="18"/>
      <c r="C268" s="48">
        <v>54</v>
      </c>
      <c r="D268" s="12"/>
      <c r="E268" s="17"/>
      <c r="F268" s="17"/>
      <c r="G268" s="17"/>
      <c r="H268" s="17"/>
      <c r="I268" s="17"/>
      <c r="J268" s="17"/>
      <c r="K268" s="17"/>
      <c r="L268" s="17"/>
      <c r="M268" s="17"/>
    </row>
    <row r="269" spans="1:13" ht="13.5">
      <c r="A269" s="17"/>
      <c r="B269" s="18"/>
      <c r="C269" s="48">
        <v>27</v>
      </c>
      <c r="D269" s="12"/>
      <c r="E269" s="17"/>
      <c r="F269" s="17"/>
      <c r="G269" s="17"/>
      <c r="H269" s="17"/>
      <c r="I269" s="17"/>
      <c r="J269" s="17"/>
      <c r="K269" s="17"/>
      <c r="L269" s="17"/>
      <c r="M269" s="17"/>
    </row>
    <row r="270" spans="1:13" ht="13.5">
      <c r="A270" s="17"/>
      <c r="B270" s="18"/>
      <c r="C270" s="48">
        <v>65</v>
      </c>
      <c r="D270" s="12"/>
      <c r="E270" s="17"/>
      <c r="F270" s="17"/>
      <c r="G270" s="17"/>
      <c r="H270" s="17"/>
      <c r="I270" s="17"/>
      <c r="J270" s="17"/>
      <c r="K270" s="17"/>
      <c r="L270" s="17"/>
      <c r="M270" s="17"/>
    </row>
    <row r="271" spans="1:13" ht="13.5">
      <c r="A271" s="17"/>
      <c r="B271" s="18"/>
      <c r="C271" s="48">
        <v>89</v>
      </c>
      <c r="D271" s="12"/>
      <c r="E271" s="17"/>
      <c r="F271" s="17"/>
      <c r="G271" s="17"/>
      <c r="H271" s="17"/>
      <c r="I271" s="17"/>
      <c r="J271" s="17"/>
      <c r="K271" s="17"/>
      <c r="L271" s="17"/>
      <c r="M271" s="17"/>
    </row>
    <row r="272" spans="1:13" ht="13.5">
      <c r="A272" s="17"/>
      <c r="B272" s="18"/>
      <c r="C272" s="48">
        <v>42</v>
      </c>
      <c r="D272" s="12"/>
      <c r="E272" s="17"/>
      <c r="F272" s="17"/>
      <c r="G272" s="17"/>
      <c r="H272" s="17"/>
      <c r="I272" s="17"/>
      <c r="J272" s="17"/>
      <c r="K272" s="17"/>
      <c r="L272" s="17"/>
      <c r="M272" s="17"/>
    </row>
    <row r="273" spans="1:13" ht="13.5">
      <c r="A273" s="17"/>
      <c r="B273" s="18"/>
      <c r="C273" s="48">
        <v>61</v>
      </c>
      <c r="D273" s="12"/>
      <c r="E273" s="17"/>
      <c r="F273" s="17"/>
      <c r="G273" s="17"/>
      <c r="H273" s="17"/>
      <c r="I273" s="17"/>
      <c r="J273" s="17"/>
      <c r="K273" s="17"/>
      <c r="L273" s="17"/>
      <c r="M273" s="17"/>
    </row>
    <row r="274" spans="1:13" ht="13.5">
      <c r="A274" s="17"/>
      <c r="B274" s="18"/>
      <c r="C274" s="48">
        <v>55</v>
      </c>
      <c r="D274" s="12"/>
      <c r="E274" s="17"/>
      <c r="F274" s="17"/>
      <c r="G274" s="17"/>
      <c r="H274" s="17"/>
      <c r="I274" s="17"/>
      <c r="J274" s="17"/>
      <c r="K274" s="17"/>
      <c r="L274" s="17"/>
      <c r="M274" s="17"/>
    </row>
    <row r="275" spans="1:13" ht="13.5">
      <c r="A275" s="17"/>
      <c r="B275" s="18"/>
      <c r="C275" s="48">
        <v>45</v>
      </c>
      <c r="D275" s="12"/>
      <c r="E275" s="17"/>
      <c r="F275" s="17"/>
      <c r="G275" s="17"/>
      <c r="H275" s="17"/>
      <c r="I275" s="17"/>
      <c r="J275" s="17"/>
      <c r="K275" s="17"/>
      <c r="L275" s="17"/>
      <c r="M275" s="17"/>
    </row>
    <row r="276" spans="1:13" ht="13.5">
      <c r="A276" s="17"/>
      <c r="B276" s="18"/>
      <c r="C276" s="48">
        <v>42</v>
      </c>
      <c r="D276" s="12"/>
      <c r="E276" s="17"/>
      <c r="F276" s="17"/>
      <c r="G276" s="17"/>
      <c r="H276" s="17"/>
      <c r="I276" s="17"/>
      <c r="J276" s="17"/>
      <c r="K276" s="17"/>
      <c r="L276" s="17"/>
      <c r="M276" s="17"/>
    </row>
    <row r="277" spans="1:13" ht="13.5">
      <c r="A277" s="17"/>
      <c r="B277" s="18"/>
      <c r="C277" s="48">
        <v>49</v>
      </c>
      <c r="D277" s="12"/>
      <c r="E277" s="17"/>
      <c r="F277" s="17"/>
      <c r="G277" s="17"/>
      <c r="H277" s="17"/>
      <c r="I277" s="17"/>
      <c r="J277" s="17"/>
      <c r="K277" s="17"/>
      <c r="L277" s="17"/>
      <c r="M277" s="17"/>
    </row>
    <row r="278" spans="1:13" ht="13.5">
      <c r="A278" s="17"/>
      <c r="B278" s="18"/>
      <c r="C278" s="48">
        <v>76</v>
      </c>
      <c r="D278" s="12"/>
      <c r="E278" s="17"/>
      <c r="F278" s="17"/>
      <c r="G278" s="17"/>
      <c r="H278" s="17"/>
      <c r="I278" s="17"/>
      <c r="J278" s="17"/>
      <c r="K278" s="17"/>
      <c r="L278" s="17"/>
      <c r="M278" s="17"/>
    </row>
    <row r="279" spans="1:13" ht="13.5">
      <c r="A279" s="17"/>
      <c r="B279" s="18"/>
      <c r="C279" s="48">
        <v>57</v>
      </c>
      <c r="D279" s="12"/>
      <c r="E279" s="17"/>
      <c r="F279" s="17"/>
      <c r="G279" s="17"/>
      <c r="H279" s="17"/>
      <c r="I279" s="17"/>
      <c r="J279" s="17"/>
      <c r="K279" s="17"/>
      <c r="L279" s="17"/>
      <c r="M279" s="17"/>
    </row>
    <row r="280" spans="1:13" ht="13.5">
      <c r="A280" s="17"/>
      <c r="B280" s="18"/>
      <c r="C280" s="48">
        <v>41</v>
      </c>
      <c r="D280" s="12"/>
      <c r="E280" s="17"/>
      <c r="F280" s="17"/>
      <c r="G280" s="17"/>
      <c r="H280" s="17"/>
      <c r="I280" s="17"/>
      <c r="J280" s="17"/>
      <c r="K280" s="17"/>
      <c r="L280" s="17"/>
      <c r="M280" s="17"/>
    </row>
    <row r="281" spans="1:13" ht="13.5">
      <c r="A281" s="17"/>
      <c r="B281" s="18"/>
      <c r="C281" s="48">
        <v>68</v>
      </c>
      <c r="D281" s="12"/>
      <c r="E281" s="17"/>
      <c r="F281" s="17"/>
      <c r="G281" s="17"/>
      <c r="H281" s="17"/>
      <c r="I281" s="17"/>
      <c r="J281" s="17"/>
      <c r="K281" s="17"/>
      <c r="L281" s="17"/>
      <c r="M281" s="17"/>
    </row>
    <row r="282" spans="1:13" ht="13.5">
      <c r="A282" s="17"/>
      <c r="B282" s="18"/>
      <c r="C282" s="48">
        <v>91</v>
      </c>
      <c r="D282" s="12"/>
      <c r="E282" s="17"/>
      <c r="F282" s="17"/>
      <c r="G282" s="17"/>
      <c r="H282" s="17"/>
      <c r="I282" s="17"/>
      <c r="J282" s="17"/>
      <c r="K282" s="17"/>
      <c r="L282" s="17"/>
      <c r="M282" s="17"/>
    </row>
    <row r="283" spans="1:13" ht="13.5">
      <c r="A283" s="17"/>
      <c r="B283" s="18"/>
      <c r="C283" s="48">
        <v>29</v>
      </c>
      <c r="D283" s="12"/>
      <c r="E283" s="17"/>
      <c r="F283" s="17"/>
      <c r="G283" s="17"/>
      <c r="H283" s="17"/>
      <c r="I283" s="17"/>
      <c r="J283" s="17"/>
      <c r="K283" s="17"/>
      <c r="L283" s="17"/>
      <c r="M283" s="17"/>
    </row>
    <row r="284" spans="1:13" ht="13.5">
      <c r="A284" s="17"/>
      <c r="B284" s="18"/>
      <c r="C284" s="48">
        <v>42</v>
      </c>
      <c r="D284" s="12"/>
      <c r="E284" s="17"/>
      <c r="F284" s="17"/>
      <c r="G284" s="17"/>
      <c r="H284" s="17"/>
      <c r="I284" s="17"/>
      <c r="J284" s="17"/>
      <c r="K284" s="17"/>
      <c r="L284" s="17"/>
      <c r="M284" s="17"/>
    </row>
    <row r="285" spans="1:13" ht="13.5">
      <c r="A285" s="17"/>
      <c r="B285" s="18"/>
      <c r="C285" s="48">
        <v>15</v>
      </c>
      <c r="D285" s="12"/>
      <c r="E285" s="17"/>
      <c r="F285" s="17"/>
      <c r="G285" s="17"/>
      <c r="H285" s="17"/>
      <c r="I285" s="17"/>
      <c r="J285" s="17"/>
      <c r="K285" s="17"/>
      <c r="L285" s="17"/>
      <c r="M285" s="17"/>
    </row>
    <row r="286" spans="1:13" ht="13.5">
      <c r="A286" s="17"/>
      <c r="B286" s="18"/>
      <c r="C286" s="48">
        <v>89</v>
      </c>
      <c r="D286" s="12"/>
      <c r="E286" s="17"/>
      <c r="F286" s="17"/>
      <c r="G286" s="17"/>
      <c r="H286" s="17"/>
      <c r="I286" s="17"/>
      <c r="J286" s="17"/>
      <c r="K286" s="17"/>
      <c r="L286" s="17"/>
      <c r="M286" s="17"/>
    </row>
    <row r="287" spans="1:13" ht="13.5">
      <c r="A287" s="17"/>
      <c r="B287" s="18"/>
      <c r="C287" s="48">
        <v>36</v>
      </c>
      <c r="D287" s="12"/>
      <c r="E287" s="17"/>
      <c r="F287" s="17"/>
      <c r="G287" s="17"/>
      <c r="H287" s="17"/>
      <c r="I287" s="17"/>
      <c r="J287" s="17"/>
      <c r="K287" s="17"/>
      <c r="L287" s="17"/>
      <c r="M287" s="17"/>
    </row>
    <row r="288" spans="1:13" ht="13.5">
      <c r="A288" s="17"/>
      <c r="B288" s="18"/>
      <c r="C288" s="48">
        <v>23</v>
      </c>
      <c r="D288" s="12"/>
      <c r="E288" s="17"/>
      <c r="F288" s="17"/>
      <c r="G288" s="17"/>
      <c r="H288" s="17"/>
      <c r="I288" s="17"/>
      <c r="J288" s="17"/>
      <c r="K288" s="17"/>
      <c r="L288" s="17"/>
      <c r="M288" s="17"/>
    </row>
    <row r="289" spans="1:13" ht="13.5">
      <c r="A289" s="17"/>
      <c r="B289" s="18"/>
      <c r="C289" s="48">
        <v>93</v>
      </c>
      <c r="D289" s="12"/>
      <c r="E289" s="17"/>
      <c r="F289" s="17"/>
      <c r="G289" s="17"/>
      <c r="H289" s="17"/>
      <c r="I289" s="17"/>
      <c r="J289" s="17"/>
      <c r="K289" s="17"/>
      <c r="L289" s="17"/>
      <c r="M289" s="17"/>
    </row>
    <row r="290" spans="1:13" ht="13.5">
      <c r="A290" s="17"/>
      <c r="B290" s="18"/>
      <c r="C290" s="48">
        <v>35</v>
      </c>
      <c r="D290" s="12"/>
      <c r="E290" s="17"/>
      <c r="F290" s="17"/>
      <c r="G290" s="17"/>
      <c r="H290" s="17"/>
      <c r="I290" s="17"/>
      <c r="J290" s="17"/>
      <c r="K290" s="17"/>
      <c r="L290" s="17"/>
      <c r="M290" s="17"/>
    </row>
    <row r="291" spans="1:13" ht="13.5">
      <c r="A291" s="17"/>
      <c r="B291" s="18"/>
      <c r="C291" s="48">
        <v>31</v>
      </c>
      <c r="D291" s="12"/>
      <c r="E291" s="17"/>
      <c r="F291" s="17"/>
      <c r="G291" s="17"/>
      <c r="H291" s="17"/>
      <c r="I291" s="17"/>
      <c r="J291" s="17"/>
      <c r="K291" s="17"/>
      <c r="L291" s="17"/>
      <c r="M291" s="17"/>
    </row>
    <row r="292" spans="1:13" ht="13.5">
      <c r="A292" s="17"/>
      <c r="B292" s="18"/>
      <c r="C292" s="48">
        <v>81</v>
      </c>
      <c r="D292" s="12"/>
      <c r="E292" s="17"/>
      <c r="F292" s="17"/>
      <c r="G292" s="17"/>
      <c r="H292" s="17"/>
      <c r="I292" s="17"/>
      <c r="J292" s="17"/>
      <c r="K292" s="17"/>
      <c r="L292" s="17"/>
      <c r="M292" s="17"/>
    </row>
    <row r="293" spans="1:13" ht="13.5">
      <c r="A293" s="17"/>
      <c r="B293" s="18"/>
      <c r="C293" s="48">
        <v>14</v>
      </c>
      <c r="D293" s="12"/>
      <c r="E293" s="17"/>
      <c r="F293" s="17"/>
      <c r="G293" s="17"/>
      <c r="H293" s="17"/>
      <c r="I293" s="17"/>
      <c r="J293" s="17"/>
      <c r="K293" s="17"/>
      <c r="L293" s="17"/>
      <c r="M293" s="17"/>
    </row>
    <row r="294" spans="1:13" ht="13.5">
      <c r="A294" s="17"/>
      <c r="B294" s="18"/>
      <c r="C294" s="48">
        <v>97</v>
      </c>
      <c r="D294" s="12"/>
      <c r="E294" s="17"/>
      <c r="F294" s="17"/>
      <c r="G294" s="17"/>
      <c r="H294" s="17"/>
      <c r="I294" s="17"/>
      <c r="J294" s="17"/>
      <c r="K294" s="17"/>
      <c r="L294" s="17"/>
      <c r="M294" s="17"/>
    </row>
    <row r="295" spans="1:13" ht="13.5">
      <c r="A295" s="17"/>
      <c r="B295" s="18"/>
      <c r="C295" s="48">
        <v>53</v>
      </c>
      <c r="D295" s="12"/>
      <c r="E295" s="17"/>
      <c r="F295" s="17"/>
      <c r="G295" s="17"/>
      <c r="H295" s="17"/>
      <c r="I295" s="17"/>
      <c r="J295" s="17"/>
      <c r="K295" s="17"/>
      <c r="L295" s="17"/>
      <c r="M295" s="17"/>
    </row>
    <row r="296" spans="1:13" ht="13.5">
      <c r="A296" s="17"/>
      <c r="B296" s="18"/>
      <c r="C296" s="48">
        <v>56</v>
      </c>
      <c r="D296" s="12"/>
      <c r="E296" s="17"/>
      <c r="F296" s="17"/>
      <c r="G296" s="17"/>
      <c r="H296" s="17"/>
      <c r="I296" s="17"/>
      <c r="J296" s="17"/>
      <c r="K296" s="17"/>
      <c r="L296" s="17"/>
      <c r="M296" s="17"/>
    </row>
    <row r="297" spans="1:13" ht="13.5">
      <c r="A297" s="17"/>
      <c r="B297" s="18"/>
      <c r="C297" s="48">
        <v>21</v>
      </c>
      <c r="D297" s="12"/>
      <c r="E297" s="17"/>
      <c r="F297" s="17"/>
      <c r="G297" s="17"/>
      <c r="H297" s="17"/>
      <c r="I297" s="17"/>
      <c r="J297" s="17"/>
      <c r="K297" s="17"/>
      <c r="L297" s="17"/>
      <c r="M297" s="17"/>
    </row>
    <row r="298" spans="1:13" ht="13.5">
      <c r="A298" s="17"/>
      <c r="B298" s="18"/>
      <c r="C298" s="48">
        <v>60</v>
      </c>
      <c r="D298" s="12"/>
      <c r="E298" s="17"/>
      <c r="F298" s="17"/>
      <c r="G298" s="17"/>
      <c r="H298" s="17"/>
      <c r="I298" s="17"/>
      <c r="J298" s="17"/>
      <c r="K298" s="17"/>
      <c r="L298" s="17"/>
      <c r="M298" s="17"/>
    </row>
    <row r="299" spans="1:13" ht="13.5">
      <c r="A299" s="17"/>
      <c r="B299" s="18"/>
      <c r="C299" s="48">
        <v>42</v>
      </c>
      <c r="D299" s="12"/>
      <c r="E299" s="17"/>
      <c r="F299" s="17"/>
      <c r="G299" s="17"/>
      <c r="H299" s="17"/>
      <c r="I299" s="17"/>
      <c r="J299" s="17"/>
      <c r="K299" s="17"/>
      <c r="L299" s="17"/>
      <c r="M299" s="17"/>
    </row>
    <row r="300" spans="1:13" ht="13.5">
      <c r="A300" s="17"/>
      <c r="B300" s="18"/>
      <c r="C300" s="48">
        <v>13</v>
      </c>
      <c r="D300" s="12"/>
      <c r="E300" s="17"/>
      <c r="F300" s="17"/>
      <c r="G300" s="17"/>
      <c r="H300" s="17"/>
      <c r="I300" s="17"/>
      <c r="J300" s="17"/>
      <c r="K300" s="17"/>
      <c r="L300" s="17"/>
      <c r="M300" s="17"/>
    </row>
    <row r="301" spans="1:13" ht="13.5">
      <c r="A301" s="17"/>
      <c r="B301" s="18"/>
      <c r="C301" s="48">
        <v>49</v>
      </c>
      <c r="D301" s="12"/>
      <c r="E301" s="17"/>
      <c r="F301" s="17"/>
      <c r="G301" s="17"/>
      <c r="H301" s="17"/>
      <c r="I301" s="17"/>
      <c r="J301" s="17"/>
      <c r="K301" s="17"/>
      <c r="L301" s="17"/>
      <c r="M301" s="17"/>
    </row>
    <row r="302" spans="1:13" ht="13.5">
      <c r="A302" s="17"/>
      <c r="B302" s="18"/>
      <c r="C302" s="48">
        <v>40</v>
      </c>
      <c r="D302" s="12"/>
      <c r="E302" s="17"/>
      <c r="F302" s="17"/>
      <c r="G302" s="17"/>
      <c r="H302" s="17"/>
      <c r="I302" s="17"/>
      <c r="J302" s="17"/>
      <c r="K302" s="17"/>
      <c r="L302" s="17"/>
      <c r="M302" s="17"/>
    </row>
    <row r="303" spans="1:13" ht="13.5">
      <c r="A303" s="17"/>
      <c r="B303" s="18"/>
      <c r="C303" s="48">
        <v>18</v>
      </c>
      <c r="D303" s="12"/>
      <c r="E303" s="17"/>
      <c r="F303" s="17"/>
      <c r="G303" s="17"/>
      <c r="H303" s="17"/>
      <c r="I303" s="17"/>
      <c r="J303" s="17"/>
      <c r="K303" s="17"/>
      <c r="L303" s="17"/>
      <c r="M303" s="17"/>
    </row>
    <row r="304" spans="1:13" ht="13.5">
      <c r="A304" s="17"/>
      <c r="B304" s="18"/>
      <c r="C304" s="48">
        <v>85</v>
      </c>
      <c r="D304" s="12"/>
      <c r="E304" s="17"/>
      <c r="F304" s="17"/>
      <c r="G304" s="17"/>
      <c r="H304" s="17"/>
      <c r="I304" s="17"/>
      <c r="J304" s="17"/>
      <c r="K304" s="17"/>
      <c r="L304" s="17"/>
      <c r="M304" s="17"/>
    </row>
    <row r="305" spans="1:13" ht="13.5">
      <c r="A305" s="17"/>
      <c r="B305" s="18"/>
      <c r="C305" s="48">
        <v>26</v>
      </c>
      <c r="D305" s="12"/>
      <c r="E305" s="17"/>
      <c r="F305" s="17"/>
      <c r="G305" s="17"/>
      <c r="H305" s="17"/>
      <c r="I305" s="17"/>
      <c r="J305" s="17"/>
      <c r="K305" s="17"/>
      <c r="L305" s="17"/>
      <c r="M305" s="17"/>
    </row>
    <row r="306" spans="1:13" ht="13.5">
      <c r="A306" s="17"/>
      <c r="B306" s="18"/>
      <c r="C306" s="48">
        <v>35</v>
      </c>
      <c r="D306" s="12"/>
      <c r="E306" s="17"/>
      <c r="F306" s="17"/>
      <c r="G306" s="17"/>
      <c r="H306" s="17"/>
      <c r="I306" s="17"/>
      <c r="J306" s="17"/>
      <c r="K306" s="17"/>
      <c r="L306" s="17"/>
      <c r="M306" s="17"/>
    </row>
    <row r="307" spans="1:13" ht="13.5">
      <c r="A307" s="17"/>
      <c r="B307" s="18"/>
      <c r="C307" s="48">
        <v>87</v>
      </c>
      <c r="D307" s="12"/>
      <c r="E307" s="17"/>
      <c r="F307" s="17"/>
      <c r="G307" s="17"/>
      <c r="H307" s="17"/>
      <c r="I307" s="17"/>
      <c r="J307" s="17"/>
      <c r="K307" s="17"/>
      <c r="L307" s="17"/>
      <c r="M307" s="17"/>
    </row>
    <row r="308" spans="1:13" ht="13.5">
      <c r="A308" s="17"/>
      <c r="B308" s="18"/>
      <c r="C308" s="48">
        <v>47</v>
      </c>
      <c r="D308" s="12"/>
      <c r="E308" s="17"/>
      <c r="F308" s="17"/>
      <c r="G308" s="17"/>
      <c r="H308" s="17"/>
      <c r="I308" s="17"/>
      <c r="J308" s="17"/>
      <c r="K308" s="17"/>
      <c r="L308" s="17"/>
      <c r="M308" s="17"/>
    </row>
    <row r="309" spans="1:13" ht="13.5">
      <c r="A309" s="17"/>
      <c r="B309" s="18"/>
      <c r="C309" s="48">
        <v>47</v>
      </c>
      <c r="D309" s="12"/>
      <c r="E309" s="17"/>
      <c r="F309" s="17"/>
      <c r="G309" s="17"/>
      <c r="H309" s="17"/>
      <c r="I309" s="17"/>
      <c r="J309" s="17"/>
      <c r="K309" s="17"/>
      <c r="L309" s="17"/>
      <c r="M309" s="17"/>
    </row>
    <row r="310" spans="1:13" ht="13.5">
      <c r="A310" s="17"/>
      <c r="B310" s="18"/>
      <c r="C310" s="48">
        <v>12</v>
      </c>
      <c r="D310" s="12"/>
      <c r="E310" s="17"/>
      <c r="F310" s="17"/>
      <c r="G310" s="17"/>
      <c r="H310" s="17"/>
      <c r="I310" s="17"/>
      <c r="J310" s="17"/>
      <c r="K310" s="17"/>
      <c r="L310" s="17"/>
      <c r="M310" s="17"/>
    </row>
    <row r="311" spans="1:13" ht="13.5">
      <c r="A311" s="17"/>
      <c r="B311" s="18"/>
      <c r="C311" s="48">
        <v>61</v>
      </c>
      <c r="D311" s="12"/>
      <c r="E311" s="17"/>
      <c r="F311" s="17"/>
      <c r="G311" s="17"/>
      <c r="H311" s="17"/>
      <c r="I311" s="17"/>
      <c r="J311" s="17"/>
      <c r="K311" s="17"/>
      <c r="L311" s="17"/>
      <c r="M311" s="17"/>
    </row>
    <row r="312" spans="1:13" ht="13.5">
      <c r="A312" s="17"/>
      <c r="B312" s="18"/>
      <c r="C312" s="48">
        <v>55</v>
      </c>
      <c r="D312" s="12"/>
      <c r="E312" s="17"/>
      <c r="F312" s="17"/>
      <c r="G312" s="17"/>
      <c r="H312" s="17"/>
      <c r="I312" s="17"/>
      <c r="J312" s="17"/>
      <c r="K312" s="17"/>
      <c r="L312" s="17"/>
      <c r="M312" s="17"/>
    </row>
    <row r="313" spans="1:13" ht="13.5">
      <c r="A313" s="17"/>
      <c r="B313" s="18"/>
      <c r="C313" s="48">
        <v>81</v>
      </c>
      <c r="D313" s="12"/>
      <c r="E313" s="17"/>
      <c r="F313" s="17"/>
      <c r="G313" s="17"/>
      <c r="H313" s="17"/>
      <c r="I313" s="17"/>
      <c r="J313" s="17"/>
      <c r="K313" s="17"/>
      <c r="L313" s="17"/>
      <c r="M313" s="17"/>
    </row>
    <row r="314" spans="1:13" ht="13.5">
      <c r="A314" s="17"/>
      <c r="B314" s="18"/>
      <c r="C314" s="48">
        <v>97</v>
      </c>
      <c r="D314" s="12"/>
      <c r="E314" s="17"/>
      <c r="F314" s="17"/>
      <c r="G314" s="17"/>
      <c r="H314" s="17"/>
      <c r="I314" s="17"/>
      <c r="J314" s="17"/>
      <c r="K314" s="17"/>
      <c r="L314" s="17"/>
      <c r="M314" s="17"/>
    </row>
    <row r="315" spans="1:13" ht="13.5">
      <c r="A315" s="17"/>
      <c r="B315" s="18"/>
      <c r="C315" s="48">
        <v>58</v>
      </c>
      <c r="D315" s="12"/>
      <c r="E315" s="17"/>
      <c r="F315" s="17"/>
      <c r="G315" s="17"/>
      <c r="H315" s="17"/>
      <c r="I315" s="17"/>
      <c r="J315" s="17"/>
      <c r="K315" s="17"/>
      <c r="L315" s="17"/>
      <c r="M315" s="17"/>
    </row>
    <row r="316" spans="1:13" ht="13.5">
      <c r="A316" s="17"/>
      <c r="B316" s="18"/>
      <c r="C316" s="48">
        <v>64</v>
      </c>
      <c r="D316" s="12"/>
      <c r="E316" s="17"/>
      <c r="F316" s="17"/>
      <c r="G316" s="17"/>
      <c r="H316" s="17"/>
      <c r="I316" s="17"/>
      <c r="J316" s="17"/>
      <c r="K316" s="17"/>
      <c r="L316" s="17"/>
      <c r="M316" s="17"/>
    </row>
    <row r="317" spans="1:13" ht="13.5">
      <c r="A317" s="17"/>
      <c r="B317" s="18"/>
      <c r="C317" s="48">
        <v>57</v>
      </c>
      <c r="D317" s="12"/>
      <c r="E317" s="17"/>
      <c r="F317" s="17"/>
      <c r="G317" s="17"/>
      <c r="H317" s="17"/>
      <c r="I317" s="17"/>
      <c r="J317" s="17"/>
      <c r="K317" s="17"/>
      <c r="L317" s="17"/>
      <c r="M317" s="17"/>
    </row>
    <row r="318" spans="1:13" ht="13.5">
      <c r="A318" s="17"/>
      <c r="B318" s="18"/>
      <c r="C318" s="48">
        <v>64</v>
      </c>
      <c r="D318" s="12"/>
      <c r="E318" s="17"/>
      <c r="F318" s="17"/>
      <c r="G318" s="17"/>
      <c r="H318" s="17"/>
      <c r="I318" s="17"/>
      <c r="J318" s="17"/>
      <c r="K318" s="17"/>
      <c r="L318" s="17"/>
      <c r="M318" s="17"/>
    </row>
    <row r="319" spans="1:13" ht="13.5">
      <c r="A319" s="17"/>
      <c r="B319" s="18"/>
      <c r="C319" s="48">
        <v>26</v>
      </c>
      <c r="D319" s="12"/>
      <c r="E319" s="17"/>
      <c r="F319" s="17"/>
      <c r="G319" s="17"/>
      <c r="H319" s="17"/>
      <c r="I319" s="17"/>
      <c r="J319" s="17"/>
      <c r="K319" s="17"/>
      <c r="L319" s="17"/>
      <c r="M319" s="17"/>
    </row>
    <row r="320" spans="1:13" ht="13.5">
      <c r="A320" s="17"/>
      <c r="B320" s="18"/>
      <c r="C320" s="48">
        <v>56</v>
      </c>
      <c r="D320" s="12"/>
      <c r="E320" s="17"/>
      <c r="F320" s="17"/>
      <c r="G320" s="17"/>
      <c r="H320" s="17"/>
      <c r="I320" s="17"/>
      <c r="J320" s="17"/>
      <c r="K320" s="17"/>
      <c r="L320" s="17"/>
      <c r="M320" s="17"/>
    </row>
    <row r="321" spans="1:13" ht="13.5">
      <c r="A321" s="17"/>
      <c r="B321" s="18"/>
      <c r="C321" s="48">
        <v>82</v>
      </c>
      <c r="D321" s="12"/>
      <c r="E321" s="17"/>
      <c r="F321" s="17"/>
      <c r="G321" s="17"/>
      <c r="H321" s="17"/>
      <c r="I321" s="17"/>
      <c r="J321" s="17"/>
      <c r="K321" s="17"/>
      <c r="L321" s="17"/>
      <c r="M321" s="17"/>
    </row>
    <row r="322" spans="1:13" ht="13.5">
      <c r="A322" s="17"/>
      <c r="B322" s="18"/>
      <c r="C322" s="48">
        <v>32</v>
      </c>
      <c r="D322" s="12"/>
      <c r="E322" s="17"/>
      <c r="F322" s="17"/>
      <c r="G322" s="17"/>
      <c r="H322" s="17"/>
      <c r="I322" s="17"/>
      <c r="J322" s="17"/>
      <c r="K322" s="17"/>
      <c r="L322" s="17"/>
      <c r="M322" s="17"/>
    </row>
    <row r="323" spans="1:13" ht="13.5">
      <c r="A323" s="17"/>
      <c r="B323" s="18"/>
      <c r="C323" s="48">
        <v>53</v>
      </c>
      <c r="D323" s="12"/>
      <c r="E323" s="17"/>
      <c r="F323" s="17"/>
      <c r="G323" s="17"/>
      <c r="H323" s="17"/>
      <c r="I323" s="17"/>
      <c r="J323" s="17"/>
      <c r="K323" s="17"/>
      <c r="L323" s="17"/>
      <c r="M323" s="17"/>
    </row>
    <row r="324" spans="1:13" ht="13.5">
      <c r="A324" s="17"/>
      <c r="B324" s="18"/>
      <c r="C324" s="48">
        <v>84</v>
      </c>
      <c r="D324" s="12"/>
      <c r="E324" s="17"/>
      <c r="F324" s="17"/>
      <c r="G324" s="17"/>
      <c r="H324" s="17"/>
      <c r="I324" s="17"/>
      <c r="J324" s="17"/>
      <c r="K324" s="17"/>
      <c r="L324" s="17"/>
      <c r="M324" s="17"/>
    </row>
    <row r="325" spans="1:13" ht="13.5">
      <c r="A325" s="17"/>
      <c r="B325" s="18"/>
      <c r="C325" s="48">
        <v>87</v>
      </c>
      <c r="D325" s="12"/>
      <c r="E325" s="17"/>
      <c r="F325" s="17"/>
      <c r="G325" s="17"/>
      <c r="H325" s="17"/>
      <c r="I325" s="17"/>
      <c r="J325" s="17"/>
      <c r="K325" s="17"/>
      <c r="L325" s="17"/>
      <c r="M325" s="17"/>
    </row>
    <row r="326" spans="1:13" ht="13.5">
      <c r="A326" s="17"/>
      <c r="B326" s="18"/>
      <c r="C326" s="48">
        <v>81</v>
      </c>
      <c r="D326" s="12"/>
      <c r="E326" s="17"/>
      <c r="F326" s="17"/>
      <c r="G326" s="17"/>
      <c r="H326" s="17"/>
      <c r="I326" s="17"/>
      <c r="J326" s="17"/>
      <c r="K326" s="17"/>
      <c r="L326" s="17"/>
      <c r="M326" s="17"/>
    </row>
    <row r="327" spans="1:13" ht="13.5">
      <c r="A327" s="17"/>
      <c r="B327" s="18"/>
      <c r="C327" s="48">
        <v>90</v>
      </c>
      <c r="D327" s="12"/>
      <c r="E327" s="17"/>
      <c r="F327" s="17"/>
      <c r="G327" s="17"/>
      <c r="H327" s="17"/>
      <c r="I327" s="17"/>
      <c r="J327" s="17"/>
      <c r="K327" s="17"/>
      <c r="L327" s="17"/>
      <c r="M327" s="17"/>
    </row>
    <row r="328" spans="1:13" ht="13.5">
      <c r="A328" s="17"/>
      <c r="B328" s="18"/>
      <c r="C328" s="48">
        <v>23</v>
      </c>
      <c r="D328" s="12"/>
      <c r="E328" s="17"/>
      <c r="F328" s="17"/>
      <c r="G328" s="17"/>
      <c r="H328" s="17"/>
      <c r="I328" s="17"/>
      <c r="J328" s="17"/>
      <c r="K328" s="17"/>
      <c r="L328" s="17"/>
      <c r="M328" s="17"/>
    </row>
    <row r="329" spans="1:13" ht="13.5">
      <c r="A329" s="17"/>
      <c r="B329" s="18"/>
      <c r="C329" s="48">
        <v>48</v>
      </c>
      <c r="D329" s="12"/>
      <c r="E329" s="17"/>
      <c r="F329" s="17"/>
      <c r="G329" s="17"/>
      <c r="H329" s="17"/>
      <c r="I329" s="17"/>
      <c r="J329" s="17"/>
      <c r="K329" s="17"/>
      <c r="L329" s="17"/>
      <c r="M329" s="17"/>
    </row>
    <row r="330" spans="1:13" ht="13.5">
      <c r="A330" s="17"/>
      <c r="B330" s="18"/>
      <c r="C330" s="48">
        <v>27</v>
      </c>
      <c r="D330" s="12"/>
      <c r="E330" s="17"/>
      <c r="F330" s="17"/>
      <c r="G330" s="17"/>
      <c r="H330" s="17"/>
      <c r="I330" s="17"/>
      <c r="J330" s="17"/>
      <c r="K330" s="17"/>
      <c r="L330" s="17"/>
      <c r="M330" s="17"/>
    </row>
    <row r="331" spans="1:13" ht="13.5">
      <c r="A331" s="17"/>
      <c r="B331" s="18"/>
      <c r="C331" s="48">
        <v>31</v>
      </c>
      <c r="D331" s="12"/>
      <c r="E331" s="17"/>
      <c r="F331" s="17"/>
      <c r="G331" s="17"/>
      <c r="H331" s="17"/>
      <c r="I331" s="17"/>
      <c r="J331" s="17"/>
      <c r="K331" s="17"/>
      <c r="L331" s="17"/>
      <c r="M331" s="17"/>
    </row>
    <row r="332" spans="1:13" ht="13.5">
      <c r="A332" s="17"/>
      <c r="B332" s="18"/>
      <c r="C332" s="48">
        <v>63</v>
      </c>
      <c r="D332" s="12"/>
      <c r="E332" s="17"/>
      <c r="F332" s="17"/>
      <c r="G332" s="17"/>
      <c r="H332" s="17"/>
      <c r="I332" s="17"/>
      <c r="J332" s="17"/>
      <c r="K332" s="17"/>
      <c r="L332" s="17"/>
      <c r="M332" s="17"/>
    </row>
    <row r="333" spans="1:13" ht="13.5">
      <c r="A333" s="17"/>
      <c r="B333" s="18"/>
      <c r="C333" s="48">
        <v>46</v>
      </c>
      <c r="D333" s="12"/>
      <c r="E333" s="17"/>
      <c r="F333" s="17"/>
      <c r="G333" s="17"/>
      <c r="H333" s="17"/>
      <c r="I333" s="17"/>
      <c r="J333" s="17"/>
      <c r="K333" s="17"/>
      <c r="L333" s="17"/>
      <c r="M333" s="17"/>
    </row>
    <row r="334" spans="1:13" ht="13.5">
      <c r="A334" s="17"/>
      <c r="B334" s="18"/>
      <c r="C334" s="48">
        <v>100</v>
      </c>
      <c r="D334" s="12"/>
      <c r="E334" s="17"/>
      <c r="F334" s="17"/>
      <c r="G334" s="17"/>
      <c r="H334" s="17"/>
      <c r="I334" s="17"/>
      <c r="J334" s="17"/>
      <c r="K334" s="17"/>
      <c r="L334" s="17"/>
      <c r="M334" s="17"/>
    </row>
    <row r="335" spans="1:13" ht="13.5">
      <c r="A335" s="17"/>
      <c r="B335" s="18"/>
      <c r="C335" s="48">
        <v>33</v>
      </c>
      <c r="D335" s="12"/>
      <c r="E335" s="17"/>
      <c r="F335" s="17"/>
      <c r="G335" s="17"/>
      <c r="H335" s="17"/>
      <c r="I335" s="17"/>
      <c r="J335" s="17"/>
      <c r="K335" s="17"/>
      <c r="L335" s="17"/>
      <c r="M335" s="17"/>
    </row>
    <row r="336" spans="1:13" ht="13.5">
      <c r="A336" s="17"/>
      <c r="B336" s="18"/>
      <c r="C336" s="48">
        <v>22</v>
      </c>
      <c r="D336" s="12"/>
      <c r="E336" s="17"/>
      <c r="F336" s="17"/>
      <c r="G336" s="17"/>
      <c r="H336" s="17"/>
      <c r="I336" s="17"/>
      <c r="J336" s="17"/>
      <c r="K336" s="17"/>
      <c r="L336" s="17"/>
      <c r="M336" s="17"/>
    </row>
    <row r="337" spans="1:13" ht="13.5">
      <c r="A337" s="17"/>
      <c r="B337" s="18"/>
      <c r="C337" s="48">
        <v>31</v>
      </c>
      <c r="D337" s="12"/>
      <c r="E337" s="17"/>
      <c r="F337" s="17"/>
      <c r="G337" s="17"/>
      <c r="H337" s="17"/>
      <c r="I337" s="17"/>
      <c r="J337" s="17"/>
      <c r="K337" s="17"/>
      <c r="L337" s="17"/>
      <c r="M337" s="17"/>
    </row>
    <row r="338" spans="1:13" ht="13.5">
      <c r="A338" s="17"/>
      <c r="B338" s="18"/>
      <c r="C338" s="48">
        <v>40</v>
      </c>
      <c r="D338" s="12"/>
      <c r="E338" s="17"/>
      <c r="F338" s="17"/>
      <c r="G338" s="17"/>
      <c r="H338" s="17"/>
      <c r="I338" s="17"/>
      <c r="J338" s="17"/>
      <c r="K338" s="17"/>
      <c r="L338" s="17"/>
      <c r="M338" s="17"/>
    </row>
    <row r="339" spans="1:13" ht="13.5">
      <c r="A339" s="17"/>
      <c r="B339" s="18"/>
      <c r="C339" s="48">
        <v>61</v>
      </c>
      <c r="D339" s="12"/>
      <c r="E339" s="17"/>
      <c r="F339" s="17"/>
      <c r="G339" s="17"/>
      <c r="H339" s="17"/>
      <c r="I339" s="17"/>
      <c r="J339" s="17"/>
      <c r="K339" s="17"/>
      <c r="L339" s="17"/>
      <c r="M339" s="17"/>
    </row>
    <row r="340" spans="1:13" ht="13.5">
      <c r="A340" s="17"/>
      <c r="B340" s="18"/>
      <c r="C340" s="48">
        <v>36</v>
      </c>
      <c r="D340" s="12"/>
      <c r="E340" s="17"/>
      <c r="F340" s="17"/>
      <c r="G340" s="17"/>
      <c r="H340" s="17"/>
      <c r="I340" s="17"/>
      <c r="J340" s="17"/>
      <c r="K340" s="17"/>
      <c r="L340" s="17"/>
      <c r="M340" s="17"/>
    </row>
    <row r="341" spans="1:13" ht="13.5">
      <c r="A341" s="17"/>
      <c r="B341" s="18"/>
      <c r="C341" s="48">
        <v>11</v>
      </c>
      <c r="D341" s="12"/>
      <c r="E341" s="17"/>
      <c r="F341" s="17"/>
      <c r="G341" s="17"/>
      <c r="H341" s="17"/>
      <c r="I341" s="17"/>
      <c r="J341" s="17"/>
      <c r="K341" s="17"/>
      <c r="L341" s="17"/>
      <c r="M341" s="17"/>
    </row>
    <row r="342" spans="1:13" ht="13.5">
      <c r="A342" s="17"/>
      <c r="B342" s="18"/>
      <c r="C342" s="48">
        <v>39</v>
      </c>
      <c r="D342" s="12"/>
      <c r="E342" s="17"/>
      <c r="F342" s="17"/>
      <c r="G342" s="17"/>
      <c r="H342" s="17"/>
      <c r="I342" s="17"/>
      <c r="J342" s="17"/>
      <c r="K342" s="17"/>
      <c r="L342" s="17"/>
      <c r="M342" s="17"/>
    </row>
    <row r="343" spans="1:13" ht="13.5">
      <c r="A343" s="17"/>
      <c r="B343" s="18"/>
      <c r="C343" s="48">
        <v>70</v>
      </c>
      <c r="D343" s="12"/>
      <c r="E343" s="17"/>
      <c r="F343" s="17"/>
      <c r="G343" s="17"/>
      <c r="H343" s="17"/>
      <c r="I343" s="17"/>
      <c r="J343" s="17"/>
      <c r="K343" s="17"/>
      <c r="L343" s="17"/>
      <c r="M343" s="17"/>
    </row>
    <row r="344" spans="1:13" ht="13.5">
      <c r="A344" s="17"/>
      <c r="B344" s="18"/>
      <c r="C344" s="48">
        <v>33</v>
      </c>
      <c r="D344" s="12"/>
      <c r="E344" s="17"/>
      <c r="F344" s="17"/>
      <c r="G344" s="17"/>
      <c r="H344" s="17"/>
      <c r="I344" s="17"/>
      <c r="J344" s="17"/>
      <c r="K344" s="17"/>
      <c r="L344" s="17"/>
      <c r="M344" s="17"/>
    </row>
    <row r="345" spans="1:13" ht="13.5">
      <c r="A345" s="17"/>
      <c r="B345" s="18"/>
      <c r="C345" s="48">
        <v>10</v>
      </c>
      <c r="D345" s="12"/>
      <c r="E345" s="17"/>
      <c r="F345" s="17"/>
      <c r="G345" s="17"/>
      <c r="H345" s="17"/>
      <c r="I345" s="17"/>
      <c r="J345" s="17"/>
      <c r="K345" s="17"/>
      <c r="L345" s="17"/>
      <c r="M345" s="17"/>
    </row>
    <row r="346" spans="1:13" ht="13.5">
      <c r="A346" s="17"/>
      <c r="B346" s="18"/>
      <c r="C346" s="48">
        <v>51</v>
      </c>
      <c r="D346" s="12"/>
      <c r="E346" s="17"/>
      <c r="F346" s="17"/>
      <c r="G346" s="17"/>
      <c r="H346" s="17"/>
      <c r="I346" s="17"/>
      <c r="J346" s="17"/>
      <c r="K346" s="17"/>
      <c r="L346" s="17"/>
      <c r="M346" s="17"/>
    </row>
    <row r="347" spans="1:13" ht="13.5">
      <c r="A347" s="17"/>
      <c r="B347" s="18"/>
      <c r="C347" s="48">
        <v>65</v>
      </c>
      <c r="D347" s="12"/>
      <c r="E347" s="17"/>
      <c r="F347" s="17"/>
      <c r="G347" s="17"/>
      <c r="H347" s="17"/>
      <c r="I347" s="17"/>
      <c r="J347" s="17"/>
      <c r="K347" s="17"/>
      <c r="L347" s="17"/>
      <c r="M347" s="17"/>
    </row>
    <row r="348" spans="1:13" ht="13.5">
      <c r="A348" s="17"/>
      <c r="B348" s="18"/>
      <c r="C348" s="48">
        <v>15</v>
      </c>
      <c r="D348" s="12"/>
      <c r="E348" s="17"/>
      <c r="F348" s="17"/>
      <c r="G348" s="17"/>
      <c r="H348" s="17"/>
      <c r="I348" s="17"/>
      <c r="J348" s="17"/>
      <c r="K348" s="17"/>
      <c r="L348" s="17"/>
      <c r="M348" s="17"/>
    </row>
    <row r="349" spans="1:13" ht="13.5">
      <c r="A349" s="17"/>
      <c r="B349" s="18"/>
      <c r="C349" s="48">
        <v>57</v>
      </c>
      <c r="D349" s="12"/>
      <c r="E349" s="17"/>
      <c r="F349" s="17"/>
      <c r="G349" s="17"/>
      <c r="H349" s="17"/>
      <c r="I349" s="17"/>
      <c r="J349" s="17"/>
      <c r="K349" s="17"/>
      <c r="L349" s="17"/>
      <c r="M349" s="17"/>
    </row>
    <row r="350" spans="1:13" ht="13.5">
      <c r="A350" s="17"/>
      <c r="B350" s="18"/>
      <c r="C350" s="48">
        <v>46</v>
      </c>
      <c r="D350" s="12"/>
      <c r="E350" s="17"/>
      <c r="F350" s="17"/>
      <c r="G350" s="17"/>
      <c r="H350" s="17"/>
      <c r="I350" s="17"/>
      <c r="J350" s="17"/>
      <c r="K350" s="17"/>
      <c r="L350" s="17"/>
      <c r="M350" s="17"/>
    </row>
    <row r="351" spans="1:13" ht="13.5">
      <c r="A351" s="17"/>
      <c r="B351" s="18"/>
      <c r="C351" s="48">
        <v>23</v>
      </c>
      <c r="D351" s="12"/>
      <c r="E351" s="17"/>
      <c r="F351" s="17"/>
      <c r="G351" s="17"/>
      <c r="H351" s="17"/>
      <c r="I351" s="17"/>
      <c r="J351" s="17"/>
      <c r="K351" s="17"/>
      <c r="L351" s="17"/>
      <c r="M351" s="17"/>
    </row>
    <row r="352" spans="1:13" ht="13.5">
      <c r="A352" s="17"/>
      <c r="B352" s="18"/>
      <c r="C352" s="48">
        <v>80</v>
      </c>
      <c r="D352" s="12"/>
      <c r="E352" s="17"/>
      <c r="F352" s="17"/>
      <c r="G352" s="17"/>
      <c r="H352" s="17"/>
      <c r="I352" s="17"/>
      <c r="J352" s="17"/>
      <c r="K352" s="17"/>
      <c r="L352" s="17"/>
      <c r="M352" s="17"/>
    </row>
    <row r="353" spans="1:13" ht="13.5">
      <c r="A353" s="17"/>
      <c r="B353" s="18"/>
      <c r="C353" s="48">
        <v>23</v>
      </c>
      <c r="D353" s="12"/>
      <c r="E353" s="17"/>
      <c r="F353" s="17"/>
      <c r="G353" s="17"/>
      <c r="H353" s="17"/>
      <c r="I353" s="17"/>
      <c r="J353" s="17"/>
      <c r="K353" s="17"/>
      <c r="L353" s="17"/>
      <c r="M353" s="17"/>
    </row>
    <row r="354" spans="1:13" ht="13.5">
      <c r="A354" s="17"/>
      <c r="B354" s="18"/>
      <c r="C354" s="48">
        <v>69</v>
      </c>
      <c r="D354" s="12"/>
      <c r="E354" s="17"/>
      <c r="F354" s="17"/>
      <c r="G354" s="17"/>
      <c r="H354" s="17"/>
      <c r="I354" s="17"/>
      <c r="J354" s="17"/>
      <c r="K354" s="17"/>
      <c r="L354" s="17"/>
      <c r="M354" s="17"/>
    </row>
    <row r="355" spans="1:13" ht="13.5">
      <c r="A355" s="17"/>
      <c r="B355" s="18"/>
      <c r="C355" s="48">
        <v>28</v>
      </c>
      <c r="D355" s="12"/>
      <c r="E355" s="17"/>
      <c r="F355" s="17"/>
      <c r="G355" s="17"/>
      <c r="H355" s="17"/>
      <c r="I355" s="17"/>
      <c r="J355" s="17"/>
      <c r="K355" s="17"/>
      <c r="L355" s="17"/>
      <c r="M355" s="17"/>
    </row>
    <row r="356" spans="1:13" ht="13.5">
      <c r="A356" s="17"/>
      <c r="B356" s="18"/>
      <c r="C356" s="48">
        <v>33</v>
      </c>
      <c r="D356" s="12"/>
      <c r="E356" s="17"/>
      <c r="F356" s="17"/>
      <c r="G356" s="17"/>
      <c r="H356" s="17"/>
      <c r="I356" s="17"/>
      <c r="J356" s="17"/>
      <c r="K356" s="17"/>
      <c r="L356" s="17"/>
      <c r="M356" s="17"/>
    </row>
    <row r="357" spans="1:13" ht="13.5">
      <c r="A357" s="17"/>
      <c r="B357" s="18"/>
      <c r="C357" s="48">
        <v>81</v>
      </c>
      <c r="D357" s="12"/>
      <c r="E357" s="17"/>
      <c r="F357" s="17"/>
      <c r="G357" s="17"/>
      <c r="H357" s="17"/>
      <c r="I357" s="17"/>
      <c r="J357" s="17"/>
      <c r="K357" s="17"/>
      <c r="L357" s="17"/>
      <c r="M357" s="17"/>
    </row>
    <row r="358" spans="1:13" ht="13.5">
      <c r="A358" s="17"/>
      <c r="B358" s="18"/>
      <c r="C358" s="48">
        <v>95</v>
      </c>
      <c r="D358" s="12"/>
      <c r="E358" s="17"/>
      <c r="F358" s="17"/>
      <c r="G358" s="17"/>
      <c r="H358" s="17"/>
      <c r="I358" s="17"/>
      <c r="J358" s="17"/>
      <c r="K358" s="17"/>
      <c r="L358" s="17"/>
      <c r="M358" s="17"/>
    </row>
    <row r="359" spans="1:13" ht="13.5">
      <c r="A359" s="17"/>
      <c r="B359" s="18"/>
      <c r="C359" s="48">
        <v>18</v>
      </c>
      <c r="D359" s="12"/>
      <c r="E359" s="17"/>
      <c r="F359" s="17"/>
      <c r="G359" s="17"/>
      <c r="H359" s="17"/>
      <c r="I359" s="17"/>
      <c r="J359" s="17"/>
      <c r="K359" s="17"/>
      <c r="L359" s="17"/>
      <c r="M359" s="17"/>
    </row>
    <row r="360" spans="1:13" ht="13.5">
      <c r="A360" s="17"/>
      <c r="B360" s="18"/>
      <c r="C360" s="48">
        <v>41</v>
      </c>
      <c r="D360" s="12"/>
      <c r="E360" s="17"/>
      <c r="F360" s="17"/>
      <c r="G360" s="17"/>
      <c r="H360" s="17"/>
      <c r="I360" s="17"/>
      <c r="J360" s="17"/>
      <c r="K360" s="17"/>
      <c r="L360" s="17"/>
      <c r="M360" s="17"/>
    </row>
    <row r="361" spans="1:13" ht="13.5">
      <c r="A361" s="17"/>
      <c r="B361" s="18"/>
      <c r="C361" s="48">
        <v>98</v>
      </c>
      <c r="D361" s="12"/>
      <c r="E361" s="17"/>
      <c r="F361" s="17"/>
      <c r="G361" s="17"/>
      <c r="H361" s="17"/>
      <c r="I361" s="17"/>
      <c r="J361" s="17"/>
      <c r="K361" s="17"/>
      <c r="L361" s="17"/>
      <c r="M361" s="17"/>
    </row>
    <row r="362" spans="1:13" ht="13.5">
      <c r="A362" s="17"/>
      <c r="B362" s="18"/>
      <c r="C362" s="48">
        <v>12</v>
      </c>
      <c r="D362" s="12"/>
      <c r="E362" s="17"/>
      <c r="F362" s="17"/>
      <c r="G362" s="17"/>
      <c r="H362" s="17"/>
      <c r="I362" s="17"/>
      <c r="J362" s="17"/>
      <c r="K362" s="17"/>
      <c r="L362" s="17"/>
      <c r="M362" s="17"/>
    </row>
    <row r="363" spans="1:13" ht="13.5">
      <c r="A363" s="17"/>
      <c r="B363" s="18"/>
      <c r="C363" s="48">
        <v>30</v>
      </c>
      <c r="D363" s="12"/>
      <c r="E363" s="17"/>
      <c r="F363" s="17"/>
      <c r="G363" s="17"/>
      <c r="H363" s="17"/>
      <c r="I363" s="17"/>
      <c r="J363" s="17"/>
      <c r="K363" s="17"/>
      <c r="L363" s="17"/>
      <c r="M363" s="17"/>
    </row>
    <row r="364" spans="1:13" ht="13.5">
      <c r="A364" s="17"/>
      <c r="B364" s="18"/>
      <c r="C364" s="48">
        <v>72</v>
      </c>
      <c r="D364" s="12"/>
      <c r="E364" s="17"/>
      <c r="F364" s="17"/>
      <c r="G364" s="17"/>
      <c r="H364" s="17"/>
      <c r="I364" s="17"/>
      <c r="J364" s="17"/>
      <c r="K364" s="17"/>
      <c r="L364" s="17"/>
      <c r="M364" s="17"/>
    </row>
    <row r="365" spans="1:13" ht="13.5">
      <c r="A365" s="17"/>
      <c r="B365" s="18"/>
      <c r="C365" s="48">
        <v>16</v>
      </c>
      <c r="D365" s="12"/>
      <c r="E365" s="17"/>
      <c r="F365" s="17"/>
      <c r="G365" s="17"/>
      <c r="H365" s="17"/>
      <c r="I365" s="17"/>
      <c r="J365" s="17"/>
      <c r="K365" s="17"/>
      <c r="L365" s="17"/>
      <c r="M365" s="17"/>
    </row>
    <row r="366" spans="1:13" ht="13.5">
      <c r="A366" s="17"/>
      <c r="B366" s="18"/>
      <c r="C366" s="48">
        <v>30</v>
      </c>
      <c r="D366" s="12"/>
      <c r="E366" s="17"/>
      <c r="F366" s="17"/>
      <c r="G366" s="17"/>
      <c r="H366" s="17"/>
      <c r="I366" s="17"/>
      <c r="J366" s="17"/>
      <c r="K366" s="17"/>
      <c r="L366" s="17"/>
      <c r="M366" s="17"/>
    </row>
    <row r="367" spans="1:13" ht="13.5">
      <c r="A367" s="17"/>
      <c r="B367" s="18"/>
      <c r="C367" s="48">
        <v>79</v>
      </c>
      <c r="D367" s="12"/>
      <c r="E367" s="17"/>
      <c r="F367" s="17"/>
      <c r="G367" s="17"/>
      <c r="H367" s="17"/>
      <c r="I367" s="17"/>
      <c r="J367" s="17"/>
      <c r="K367" s="17"/>
      <c r="L367" s="17"/>
      <c r="M367" s="17"/>
    </row>
    <row r="368" spans="1:13" ht="13.5">
      <c r="A368" s="17"/>
      <c r="B368" s="18"/>
      <c r="C368" s="48">
        <v>63</v>
      </c>
      <c r="D368" s="12"/>
      <c r="E368" s="17"/>
      <c r="F368" s="17"/>
      <c r="G368" s="17"/>
      <c r="H368" s="17"/>
      <c r="I368" s="17"/>
      <c r="J368" s="17"/>
      <c r="K368" s="17"/>
      <c r="L368" s="17"/>
      <c r="M368" s="17"/>
    </row>
    <row r="369" spans="1:13" ht="13.5">
      <c r="A369" s="17"/>
      <c r="B369" s="18"/>
      <c r="C369" s="48">
        <v>65</v>
      </c>
      <c r="D369" s="12"/>
      <c r="E369" s="17"/>
      <c r="F369" s="17"/>
      <c r="G369" s="17"/>
      <c r="H369" s="17"/>
      <c r="I369" s="17"/>
      <c r="J369" s="17"/>
      <c r="K369" s="17"/>
      <c r="L369" s="17"/>
      <c r="M369" s="17"/>
    </row>
    <row r="370" spans="1:13" ht="13.5">
      <c r="A370" s="17"/>
      <c r="B370" s="18"/>
      <c r="C370" s="48">
        <v>99</v>
      </c>
      <c r="D370" s="12"/>
      <c r="E370" s="17"/>
      <c r="F370" s="17"/>
      <c r="G370" s="17"/>
      <c r="H370" s="17"/>
      <c r="I370" s="17"/>
      <c r="J370" s="17"/>
      <c r="K370" s="17"/>
      <c r="L370" s="17"/>
      <c r="M370" s="17"/>
    </row>
    <row r="371" spans="1:13" ht="13.5">
      <c r="A371" s="17"/>
      <c r="B371" s="18"/>
      <c r="C371" s="48">
        <v>39</v>
      </c>
      <c r="D371" s="12"/>
      <c r="E371" s="17"/>
      <c r="F371" s="17"/>
      <c r="G371" s="17"/>
      <c r="H371" s="17"/>
      <c r="I371" s="17"/>
      <c r="J371" s="17"/>
      <c r="K371" s="17"/>
      <c r="L371" s="17"/>
      <c r="M371" s="17"/>
    </row>
    <row r="372" spans="1:13" ht="13.5">
      <c r="A372" s="17"/>
      <c r="B372" s="18"/>
      <c r="C372" s="48">
        <v>59</v>
      </c>
      <c r="D372" s="12"/>
      <c r="E372" s="17"/>
      <c r="F372" s="17"/>
      <c r="G372" s="17"/>
      <c r="H372" s="17"/>
      <c r="I372" s="17"/>
      <c r="J372" s="17"/>
      <c r="K372" s="17"/>
      <c r="L372" s="17"/>
      <c r="M372" s="17"/>
    </row>
    <row r="373" spans="1:13" ht="13.5">
      <c r="A373" s="17"/>
      <c r="B373" s="18"/>
      <c r="C373" s="48">
        <v>12</v>
      </c>
      <c r="D373" s="12"/>
      <c r="E373" s="17"/>
      <c r="F373" s="17"/>
      <c r="G373" s="17"/>
      <c r="H373" s="17"/>
      <c r="I373" s="17"/>
      <c r="J373" s="17"/>
      <c r="K373" s="17"/>
      <c r="L373" s="17"/>
      <c r="M373" s="17"/>
    </row>
    <row r="374" spans="1:13" ht="13.5">
      <c r="A374" s="17"/>
      <c r="B374" s="18"/>
      <c r="C374" s="48">
        <v>11</v>
      </c>
      <c r="D374" s="12"/>
      <c r="E374" s="17"/>
      <c r="F374" s="17"/>
      <c r="G374" s="17"/>
      <c r="H374" s="17"/>
      <c r="I374" s="17"/>
      <c r="J374" s="17"/>
      <c r="K374" s="17"/>
      <c r="L374" s="17"/>
      <c r="M374" s="17"/>
    </row>
    <row r="375" spans="1:13" ht="13.5">
      <c r="A375" s="17"/>
      <c r="B375" s="18"/>
      <c r="C375" s="48">
        <v>26</v>
      </c>
      <c r="D375" s="12"/>
      <c r="E375" s="17"/>
      <c r="F375" s="17"/>
      <c r="G375" s="17"/>
      <c r="H375" s="17"/>
      <c r="I375" s="17"/>
      <c r="J375" s="17"/>
      <c r="K375" s="17"/>
      <c r="L375" s="17"/>
      <c r="M375" s="17"/>
    </row>
    <row r="376" spans="1:13" ht="13.5">
      <c r="A376" s="17"/>
      <c r="B376" s="18"/>
      <c r="C376" s="48">
        <v>67</v>
      </c>
      <c r="D376" s="12"/>
      <c r="E376" s="17"/>
      <c r="F376" s="17"/>
      <c r="G376" s="17"/>
      <c r="H376" s="17"/>
      <c r="I376" s="17"/>
      <c r="J376" s="17"/>
      <c r="K376" s="17"/>
      <c r="L376" s="17"/>
      <c r="M376" s="17"/>
    </row>
    <row r="377" spans="1:13" ht="13.5">
      <c r="A377" s="17"/>
      <c r="B377" s="18"/>
      <c r="C377" s="48">
        <v>32</v>
      </c>
      <c r="D377" s="12"/>
      <c r="E377" s="17"/>
      <c r="F377" s="17"/>
      <c r="G377" s="17"/>
      <c r="H377" s="17"/>
      <c r="I377" s="17"/>
      <c r="J377" s="17"/>
      <c r="K377" s="17"/>
      <c r="L377" s="17"/>
      <c r="M377" s="17"/>
    </row>
    <row r="378" spans="1:13" ht="13.5">
      <c r="A378" s="17"/>
      <c r="B378" s="18"/>
      <c r="C378" s="48">
        <v>28</v>
      </c>
      <c r="D378" s="12"/>
      <c r="E378" s="17"/>
      <c r="F378" s="17"/>
      <c r="G378" s="17"/>
      <c r="H378" s="17"/>
      <c r="I378" s="17"/>
      <c r="J378" s="17"/>
      <c r="K378" s="17"/>
      <c r="L378" s="17"/>
      <c r="M378" s="17"/>
    </row>
    <row r="379" spans="1:13" ht="13.5">
      <c r="A379" s="17"/>
      <c r="B379" s="18"/>
      <c r="C379" s="48">
        <v>15</v>
      </c>
      <c r="D379" s="12"/>
      <c r="E379" s="17"/>
      <c r="F379" s="17"/>
      <c r="G379" s="17"/>
      <c r="H379" s="17"/>
      <c r="I379" s="17"/>
      <c r="J379" s="17"/>
      <c r="K379" s="17"/>
      <c r="L379" s="17"/>
      <c r="M379" s="17"/>
    </row>
    <row r="380" spans="1:13" ht="13.5">
      <c r="A380" s="17"/>
      <c r="B380" s="18"/>
      <c r="C380" s="48">
        <v>87</v>
      </c>
      <c r="D380" s="12"/>
      <c r="E380" s="17"/>
      <c r="F380" s="17"/>
      <c r="G380" s="17"/>
      <c r="H380" s="17"/>
      <c r="I380" s="17"/>
      <c r="J380" s="17"/>
      <c r="K380" s="17"/>
      <c r="L380" s="17"/>
      <c r="M380" s="17"/>
    </row>
    <row r="381" spans="1:13" ht="13.5">
      <c r="A381" s="17"/>
      <c r="B381" s="18"/>
      <c r="C381" s="48">
        <v>11</v>
      </c>
      <c r="D381" s="12"/>
      <c r="E381" s="17"/>
      <c r="F381" s="17"/>
      <c r="G381" s="17"/>
      <c r="H381" s="17"/>
      <c r="I381" s="17"/>
      <c r="J381" s="17"/>
      <c r="K381" s="17"/>
      <c r="L381" s="17"/>
      <c r="M381" s="17"/>
    </row>
    <row r="382" spans="1:13" ht="13.5">
      <c r="A382" s="17"/>
      <c r="B382" s="18"/>
      <c r="C382" s="48">
        <v>50</v>
      </c>
      <c r="D382" s="12"/>
      <c r="E382" s="17"/>
      <c r="F382" s="17"/>
      <c r="G382" s="17"/>
      <c r="H382" s="17"/>
      <c r="I382" s="17"/>
      <c r="J382" s="17"/>
      <c r="K382" s="17"/>
      <c r="L382" s="17"/>
      <c r="M382" s="17"/>
    </row>
    <row r="383" spans="1:13" ht="13.5">
      <c r="A383" s="17"/>
      <c r="B383" s="18"/>
      <c r="C383" s="48">
        <v>54</v>
      </c>
      <c r="D383" s="12"/>
      <c r="E383" s="17"/>
      <c r="F383" s="17"/>
      <c r="G383" s="17"/>
      <c r="H383" s="17"/>
      <c r="I383" s="17"/>
      <c r="J383" s="17"/>
      <c r="K383" s="17"/>
      <c r="L383" s="17"/>
      <c r="M383" s="17"/>
    </row>
    <row r="384" spans="1:13" ht="13.5">
      <c r="A384" s="17"/>
      <c r="B384" s="18"/>
      <c r="C384" s="48">
        <v>72</v>
      </c>
      <c r="D384" s="12"/>
      <c r="E384" s="17"/>
      <c r="F384" s="17"/>
      <c r="G384" s="17"/>
      <c r="H384" s="17"/>
      <c r="I384" s="17"/>
      <c r="J384" s="17"/>
      <c r="K384" s="17"/>
      <c r="L384" s="17"/>
      <c r="M384" s="17"/>
    </row>
    <row r="385" spans="1:13" ht="13.5">
      <c r="A385" s="17"/>
      <c r="B385" s="18"/>
      <c r="C385" s="48">
        <v>77</v>
      </c>
      <c r="D385" s="12"/>
      <c r="E385" s="17"/>
      <c r="F385" s="17"/>
      <c r="G385" s="17"/>
      <c r="H385" s="17"/>
      <c r="I385" s="17"/>
      <c r="J385" s="17"/>
      <c r="K385" s="17"/>
      <c r="L385" s="17"/>
      <c r="M385" s="17"/>
    </row>
    <row r="386" spans="1:13" ht="13.5">
      <c r="A386" s="17"/>
      <c r="B386" s="18"/>
      <c r="C386" s="48">
        <v>38</v>
      </c>
      <c r="D386" s="12"/>
      <c r="E386" s="17"/>
      <c r="F386" s="17"/>
      <c r="G386" s="17"/>
      <c r="H386" s="17"/>
      <c r="I386" s="17"/>
      <c r="J386" s="17"/>
      <c r="K386" s="17"/>
      <c r="L386" s="17"/>
      <c r="M386" s="17"/>
    </row>
    <row r="387" spans="1:13" ht="13.5">
      <c r="A387" s="17"/>
      <c r="B387" s="18"/>
      <c r="C387" s="48">
        <v>36</v>
      </c>
      <c r="D387" s="12"/>
      <c r="E387" s="17"/>
      <c r="F387" s="17"/>
      <c r="G387" s="17"/>
      <c r="H387" s="17"/>
      <c r="I387" s="17"/>
      <c r="J387" s="17"/>
      <c r="K387" s="17"/>
      <c r="L387" s="17"/>
      <c r="M387" s="17"/>
    </row>
    <row r="388" spans="1:13" ht="13.5">
      <c r="A388" s="17"/>
      <c r="B388" s="18"/>
      <c r="C388" s="48">
        <v>100</v>
      </c>
      <c r="D388" s="12"/>
      <c r="E388" s="17"/>
      <c r="F388" s="17"/>
      <c r="G388" s="17"/>
      <c r="H388" s="17"/>
      <c r="I388" s="17"/>
      <c r="J388" s="17"/>
      <c r="K388" s="17"/>
      <c r="L388" s="17"/>
      <c r="M388" s="17"/>
    </row>
    <row r="389" spans="1:13" ht="13.5">
      <c r="A389" s="17"/>
      <c r="B389" s="18"/>
      <c r="C389" s="48">
        <v>13</v>
      </c>
      <c r="D389" s="12"/>
      <c r="E389" s="17"/>
      <c r="F389" s="17"/>
      <c r="G389" s="17"/>
      <c r="H389" s="17"/>
      <c r="I389" s="17"/>
      <c r="J389" s="17"/>
      <c r="K389" s="17"/>
      <c r="L389" s="17"/>
      <c r="M389" s="17"/>
    </row>
    <row r="390" spans="1:13" ht="13.5">
      <c r="A390" s="17"/>
      <c r="B390" s="18"/>
      <c r="C390" s="48">
        <v>86</v>
      </c>
      <c r="D390" s="12"/>
      <c r="E390" s="17"/>
      <c r="F390" s="17"/>
      <c r="G390" s="17"/>
      <c r="H390" s="17"/>
      <c r="I390" s="17"/>
      <c r="J390" s="17"/>
      <c r="K390" s="17"/>
      <c r="L390" s="17"/>
      <c r="M390" s="17"/>
    </row>
    <row r="391" spans="1:13" ht="13.5">
      <c r="A391" s="17"/>
      <c r="B391" s="18"/>
      <c r="C391" s="48">
        <v>75</v>
      </c>
      <c r="D391" s="12"/>
      <c r="E391" s="17"/>
      <c r="F391" s="17"/>
      <c r="G391" s="17"/>
      <c r="H391" s="17"/>
      <c r="I391" s="17"/>
      <c r="J391" s="17"/>
      <c r="K391" s="17"/>
      <c r="L391" s="17"/>
      <c r="M391" s="17"/>
    </row>
    <row r="392" spans="1:13" ht="13.5">
      <c r="A392" s="17"/>
      <c r="B392" s="18"/>
      <c r="C392" s="48">
        <v>30</v>
      </c>
      <c r="D392" s="12"/>
      <c r="E392" s="17"/>
      <c r="F392" s="17"/>
      <c r="G392" s="17"/>
      <c r="H392" s="17"/>
      <c r="I392" s="17"/>
      <c r="J392" s="17"/>
      <c r="K392" s="17"/>
      <c r="L392" s="17"/>
      <c r="M392" s="17"/>
    </row>
    <row r="393" spans="1:13" ht="13.5">
      <c r="A393" s="17"/>
      <c r="B393" s="18"/>
      <c r="C393" s="48">
        <v>22</v>
      </c>
      <c r="D393" s="12"/>
      <c r="E393" s="17"/>
      <c r="F393" s="17"/>
      <c r="G393" s="17"/>
      <c r="H393" s="17"/>
      <c r="I393" s="17"/>
      <c r="J393" s="17"/>
      <c r="K393" s="17"/>
      <c r="L393" s="17"/>
      <c r="M393" s="17"/>
    </row>
    <row r="394" spans="1:13" ht="13.5">
      <c r="A394" s="17"/>
      <c r="B394" s="18"/>
      <c r="C394" s="48">
        <v>21</v>
      </c>
      <c r="D394" s="12"/>
      <c r="E394" s="17"/>
      <c r="F394" s="17"/>
      <c r="G394" s="17"/>
      <c r="H394" s="17"/>
      <c r="I394" s="17"/>
      <c r="J394" s="17"/>
      <c r="K394" s="17"/>
      <c r="L394" s="17"/>
      <c r="M394" s="17"/>
    </row>
    <row r="395" spans="1:13" ht="13.5">
      <c r="A395" s="17"/>
      <c r="B395" s="18"/>
      <c r="C395" s="48">
        <v>44</v>
      </c>
      <c r="D395" s="12"/>
      <c r="E395" s="17"/>
      <c r="F395" s="17"/>
      <c r="G395" s="17"/>
      <c r="H395" s="17"/>
      <c r="I395" s="17"/>
      <c r="J395" s="17"/>
      <c r="K395" s="17"/>
      <c r="L395" s="17"/>
      <c r="M395" s="17"/>
    </row>
    <row r="396" spans="1:13" ht="13.5">
      <c r="A396" s="17"/>
      <c r="B396" s="18"/>
      <c r="C396" s="48">
        <v>60</v>
      </c>
      <c r="D396" s="12"/>
      <c r="E396" s="17"/>
      <c r="F396" s="17"/>
      <c r="G396" s="17"/>
      <c r="H396" s="17"/>
      <c r="I396" s="17"/>
      <c r="J396" s="17"/>
      <c r="K396" s="17"/>
      <c r="L396" s="17"/>
      <c r="M396" s="17"/>
    </row>
    <row r="397" spans="1:13" ht="13.5">
      <c r="A397" s="17"/>
      <c r="B397" s="18"/>
      <c r="C397" s="48">
        <v>63</v>
      </c>
      <c r="D397" s="12"/>
      <c r="E397" s="17"/>
      <c r="F397" s="17"/>
      <c r="G397" s="17"/>
      <c r="H397" s="17"/>
      <c r="I397" s="17"/>
      <c r="J397" s="17"/>
      <c r="K397" s="17"/>
      <c r="L397" s="17"/>
      <c r="M397" s="17"/>
    </row>
    <row r="398" spans="1:13" ht="13.5">
      <c r="A398" s="17"/>
      <c r="B398" s="18"/>
      <c r="C398" s="48">
        <v>95</v>
      </c>
      <c r="D398" s="12"/>
      <c r="E398" s="17"/>
      <c r="F398" s="17"/>
      <c r="G398" s="17"/>
      <c r="H398" s="17"/>
      <c r="I398" s="17"/>
      <c r="J398" s="17"/>
      <c r="K398" s="17"/>
      <c r="L398" s="17"/>
      <c r="M398" s="17"/>
    </row>
    <row r="399" spans="1:13" ht="13.5">
      <c r="A399" s="17"/>
      <c r="B399" s="18"/>
      <c r="C399" s="48">
        <v>36</v>
      </c>
      <c r="D399" s="12"/>
      <c r="E399" s="17"/>
      <c r="F399" s="17"/>
      <c r="G399" s="17"/>
      <c r="H399" s="17"/>
      <c r="I399" s="17"/>
      <c r="J399" s="17"/>
      <c r="K399" s="17"/>
      <c r="L399" s="17"/>
      <c r="M399" s="17"/>
    </row>
    <row r="400" spans="1:13" ht="13.5">
      <c r="A400" s="17"/>
      <c r="B400" s="18"/>
      <c r="C400" s="48">
        <v>14</v>
      </c>
      <c r="D400" s="12"/>
      <c r="E400" s="17"/>
      <c r="F400" s="17"/>
      <c r="G400" s="17"/>
      <c r="H400" s="17"/>
      <c r="I400" s="17"/>
      <c r="J400" s="17"/>
      <c r="K400" s="17"/>
      <c r="L400" s="17"/>
      <c r="M400" s="17"/>
    </row>
    <row r="401" spans="1:13" ht="13.5">
      <c r="A401" s="17"/>
      <c r="B401" s="18"/>
      <c r="C401" s="48">
        <v>92</v>
      </c>
      <c r="D401" s="12"/>
      <c r="E401" s="17"/>
      <c r="F401" s="17"/>
      <c r="G401" s="17"/>
      <c r="H401" s="17"/>
      <c r="I401" s="17"/>
      <c r="J401" s="17"/>
      <c r="K401" s="17"/>
      <c r="L401" s="17"/>
      <c r="M401" s="17"/>
    </row>
    <row r="402" spans="1:13" ht="13.5">
      <c r="A402" s="17"/>
      <c r="B402" s="18"/>
      <c r="C402" s="48">
        <v>55</v>
      </c>
      <c r="D402" s="12"/>
      <c r="E402" s="17"/>
      <c r="F402" s="17"/>
      <c r="G402" s="17"/>
      <c r="H402" s="17"/>
      <c r="I402" s="17"/>
      <c r="J402" s="17"/>
      <c r="K402" s="17"/>
      <c r="L402" s="17"/>
      <c r="M402" s="17"/>
    </row>
    <row r="403" spans="1:13" ht="13.5">
      <c r="A403" s="17"/>
      <c r="B403" s="18"/>
      <c r="C403" s="48">
        <v>13</v>
      </c>
      <c r="D403" s="12"/>
      <c r="E403" s="17"/>
      <c r="F403" s="17"/>
      <c r="G403" s="17"/>
      <c r="H403" s="17"/>
      <c r="I403" s="17"/>
      <c r="J403" s="17"/>
      <c r="K403" s="17"/>
      <c r="L403" s="17"/>
      <c r="M403" s="17"/>
    </row>
    <row r="404" spans="1:13" ht="13.5">
      <c r="A404" s="17"/>
      <c r="B404" s="18"/>
      <c r="C404" s="48">
        <v>38</v>
      </c>
      <c r="D404" s="12"/>
      <c r="E404" s="17"/>
      <c r="F404" s="17"/>
      <c r="G404" s="17"/>
      <c r="H404" s="17"/>
      <c r="I404" s="17"/>
      <c r="J404" s="17"/>
      <c r="K404" s="17"/>
      <c r="L404" s="17"/>
      <c r="M404" s="17"/>
    </row>
    <row r="405" spans="1:13" ht="13.5">
      <c r="A405" s="17"/>
      <c r="B405" s="18"/>
      <c r="C405" s="48">
        <v>10</v>
      </c>
      <c r="D405" s="12"/>
      <c r="E405" s="17"/>
      <c r="F405" s="17"/>
      <c r="G405" s="17"/>
      <c r="H405" s="17"/>
      <c r="I405" s="17"/>
      <c r="J405" s="17"/>
      <c r="K405" s="17"/>
      <c r="L405" s="17"/>
      <c r="M405" s="17"/>
    </row>
    <row r="406" spans="1:13" ht="13.5">
      <c r="A406" s="17"/>
      <c r="B406" s="18"/>
      <c r="C406" s="48">
        <v>85</v>
      </c>
      <c r="D406" s="12"/>
      <c r="E406" s="17"/>
      <c r="F406" s="17"/>
      <c r="G406" s="17"/>
      <c r="H406" s="17"/>
      <c r="I406" s="17"/>
      <c r="J406" s="17"/>
      <c r="K406" s="17"/>
      <c r="L406" s="17"/>
      <c r="M406" s="17"/>
    </row>
    <row r="407" spans="1:13" ht="13.5">
      <c r="A407" s="17"/>
      <c r="B407" s="18"/>
      <c r="C407" s="48">
        <v>34</v>
      </c>
      <c r="D407" s="12"/>
      <c r="E407" s="17"/>
      <c r="F407" s="17"/>
      <c r="G407" s="17"/>
      <c r="H407" s="17"/>
      <c r="I407" s="17"/>
      <c r="J407" s="17"/>
      <c r="K407" s="17"/>
      <c r="L407" s="17"/>
      <c r="M407" s="17"/>
    </row>
    <row r="408" spans="1:13" ht="13.5">
      <c r="A408" s="17"/>
      <c r="B408" s="18"/>
      <c r="C408" s="48">
        <v>98</v>
      </c>
      <c r="D408" s="12"/>
      <c r="E408" s="17"/>
      <c r="F408" s="17"/>
      <c r="G408" s="17"/>
      <c r="H408" s="17"/>
      <c r="I408" s="17"/>
      <c r="J408" s="17"/>
      <c r="K408" s="17"/>
      <c r="L408" s="17"/>
      <c r="M408" s="17"/>
    </row>
    <row r="409" spans="1:13" ht="13.5">
      <c r="A409" s="17"/>
      <c r="B409" s="18"/>
      <c r="C409" s="48">
        <v>59</v>
      </c>
      <c r="D409" s="12"/>
      <c r="E409" s="17"/>
      <c r="F409" s="17"/>
      <c r="G409" s="17"/>
      <c r="H409" s="17"/>
      <c r="I409" s="17"/>
      <c r="J409" s="17"/>
      <c r="K409" s="17"/>
      <c r="L409" s="17"/>
      <c r="M409" s="17"/>
    </row>
    <row r="410" spans="1:13" ht="13.5">
      <c r="A410" s="17"/>
      <c r="B410" s="18"/>
      <c r="C410" s="48">
        <v>88</v>
      </c>
      <c r="D410" s="12"/>
      <c r="E410" s="17"/>
      <c r="F410" s="17"/>
      <c r="G410" s="17"/>
      <c r="H410" s="17"/>
      <c r="I410" s="17"/>
      <c r="J410" s="17"/>
      <c r="K410" s="17"/>
      <c r="L410" s="17"/>
      <c r="M410" s="17"/>
    </row>
    <row r="411" spans="1:13" ht="13.5">
      <c r="A411" s="17"/>
      <c r="B411" s="18"/>
      <c r="C411" s="48">
        <v>43</v>
      </c>
      <c r="D411" s="12"/>
      <c r="E411" s="17"/>
      <c r="F411" s="17"/>
      <c r="G411" s="17"/>
      <c r="H411" s="17"/>
      <c r="I411" s="17"/>
      <c r="J411" s="17"/>
      <c r="K411" s="17"/>
      <c r="L411" s="17"/>
      <c r="M411" s="17"/>
    </row>
    <row r="412" spans="1:13" ht="13.5">
      <c r="A412" s="17"/>
      <c r="B412" s="18"/>
      <c r="C412" s="48">
        <v>83</v>
      </c>
      <c r="D412" s="12"/>
      <c r="E412" s="17"/>
      <c r="F412" s="17"/>
      <c r="G412" s="17"/>
      <c r="H412" s="17"/>
      <c r="I412" s="17"/>
      <c r="J412" s="17"/>
      <c r="K412" s="17"/>
      <c r="L412" s="17"/>
      <c r="M412" s="17"/>
    </row>
    <row r="413" spans="1:13" ht="13.5">
      <c r="A413" s="17"/>
      <c r="B413" s="18"/>
      <c r="C413" s="48">
        <v>29</v>
      </c>
      <c r="D413" s="12"/>
      <c r="E413" s="17"/>
      <c r="F413" s="17"/>
      <c r="G413" s="17"/>
      <c r="H413" s="17"/>
      <c r="I413" s="17"/>
      <c r="J413" s="17"/>
      <c r="K413" s="17"/>
      <c r="L413" s="17"/>
      <c r="M413" s="17"/>
    </row>
    <row r="414" spans="1:13" ht="13.5">
      <c r="A414" s="17"/>
      <c r="B414" s="18"/>
      <c r="C414" s="48">
        <v>79</v>
      </c>
      <c r="D414" s="12"/>
      <c r="E414" s="17"/>
      <c r="F414" s="17"/>
      <c r="G414" s="17"/>
      <c r="H414" s="17"/>
      <c r="I414" s="17"/>
      <c r="J414" s="17"/>
      <c r="K414" s="17"/>
      <c r="L414" s="17"/>
      <c r="M414" s="17"/>
    </row>
    <row r="415" spans="1:13" ht="13.5">
      <c r="A415" s="17"/>
      <c r="B415" s="18"/>
      <c r="C415" s="48">
        <v>34</v>
      </c>
      <c r="D415" s="12"/>
      <c r="E415" s="17"/>
      <c r="F415" s="17"/>
      <c r="G415" s="17"/>
      <c r="H415" s="17"/>
      <c r="I415" s="17"/>
      <c r="J415" s="17"/>
      <c r="K415" s="17"/>
      <c r="L415" s="17"/>
      <c r="M415" s="17"/>
    </row>
    <row r="416" spans="1:13" ht="13.5">
      <c r="A416" s="17"/>
      <c r="B416" s="18"/>
      <c r="C416" s="48">
        <v>80</v>
      </c>
      <c r="D416" s="12"/>
      <c r="E416" s="17"/>
      <c r="F416" s="17"/>
      <c r="G416" s="17"/>
      <c r="H416" s="17"/>
      <c r="I416" s="17"/>
      <c r="J416" s="17"/>
      <c r="K416" s="17"/>
      <c r="L416" s="17"/>
      <c r="M416" s="17"/>
    </row>
    <row r="417" spans="1:13" ht="13.5">
      <c r="A417" s="17"/>
      <c r="B417" s="18"/>
      <c r="C417" s="48">
        <v>75</v>
      </c>
      <c r="D417" s="12"/>
      <c r="E417" s="17"/>
      <c r="F417" s="17"/>
      <c r="G417" s="17"/>
      <c r="H417" s="17"/>
      <c r="I417" s="17"/>
      <c r="J417" s="17"/>
      <c r="K417" s="17"/>
      <c r="L417" s="17"/>
      <c r="M417" s="17"/>
    </row>
    <row r="418" spans="1:13" ht="13.5">
      <c r="A418" s="17"/>
      <c r="B418" s="18"/>
      <c r="C418" s="48">
        <v>49</v>
      </c>
      <c r="D418" s="12"/>
      <c r="E418" s="17"/>
      <c r="F418" s="17"/>
      <c r="G418" s="17"/>
      <c r="H418" s="17"/>
      <c r="I418" s="17"/>
      <c r="J418" s="17"/>
      <c r="K418" s="17"/>
      <c r="L418" s="17"/>
      <c r="M418" s="17"/>
    </row>
    <row r="419" spans="1:13" ht="13.5">
      <c r="A419" s="17"/>
      <c r="B419" s="18"/>
      <c r="C419" s="48">
        <v>61</v>
      </c>
      <c r="D419" s="12"/>
      <c r="E419" s="17"/>
      <c r="F419" s="17"/>
      <c r="G419" s="17"/>
      <c r="H419" s="17"/>
      <c r="I419" s="17"/>
      <c r="J419" s="17"/>
      <c r="K419" s="17"/>
      <c r="L419" s="17"/>
      <c r="M419" s="17"/>
    </row>
    <row r="420" spans="1:13" ht="13.5">
      <c r="A420" s="17"/>
      <c r="B420" s="18"/>
      <c r="C420" s="48">
        <v>70</v>
      </c>
      <c r="D420" s="12"/>
      <c r="E420" s="17"/>
      <c r="F420" s="17"/>
      <c r="G420" s="17"/>
      <c r="H420" s="17"/>
      <c r="I420" s="17"/>
      <c r="J420" s="17"/>
      <c r="K420" s="17"/>
      <c r="L420" s="17"/>
      <c r="M420" s="17"/>
    </row>
    <row r="421" spans="1:13" ht="13.5">
      <c r="A421" s="17"/>
      <c r="B421" s="18"/>
      <c r="C421" s="48">
        <v>86</v>
      </c>
      <c r="D421" s="12"/>
      <c r="E421" s="17"/>
      <c r="F421" s="17"/>
      <c r="G421" s="17"/>
      <c r="H421" s="17"/>
      <c r="I421" s="17"/>
      <c r="J421" s="17"/>
      <c r="K421" s="17"/>
      <c r="L421" s="17"/>
      <c r="M421" s="17"/>
    </row>
    <row r="422" spans="1:13" ht="13.5">
      <c r="A422" s="17"/>
      <c r="B422" s="18"/>
      <c r="C422" s="48">
        <v>12</v>
      </c>
      <c r="D422" s="12"/>
      <c r="E422" s="17"/>
      <c r="F422" s="17"/>
      <c r="G422" s="17"/>
      <c r="H422" s="17"/>
      <c r="I422" s="17"/>
      <c r="J422" s="17"/>
      <c r="K422" s="17"/>
      <c r="L422" s="17"/>
      <c r="M422" s="17"/>
    </row>
    <row r="423" spans="1:13" ht="13.5">
      <c r="A423" s="17"/>
      <c r="B423" s="18"/>
      <c r="C423" s="48">
        <v>39</v>
      </c>
      <c r="D423" s="12"/>
      <c r="E423" s="17"/>
      <c r="F423" s="17"/>
      <c r="G423" s="17"/>
      <c r="H423" s="17"/>
      <c r="I423" s="17"/>
      <c r="J423" s="17"/>
      <c r="K423" s="17"/>
      <c r="L423" s="17"/>
      <c r="M423" s="17"/>
    </row>
    <row r="424" spans="1:13" ht="13.5">
      <c r="A424" s="17"/>
      <c r="B424" s="18"/>
      <c r="C424" s="48">
        <v>64</v>
      </c>
      <c r="D424" s="12"/>
      <c r="E424" s="17"/>
      <c r="F424" s="17"/>
      <c r="G424" s="17"/>
      <c r="H424" s="17"/>
      <c r="I424" s="17"/>
      <c r="J424" s="17"/>
      <c r="K424" s="17"/>
      <c r="L424" s="17"/>
      <c r="M424" s="17"/>
    </row>
    <row r="425" spans="1:13" ht="13.5">
      <c r="A425" s="17"/>
      <c r="B425" s="18"/>
      <c r="C425" s="48">
        <v>68</v>
      </c>
      <c r="D425" s="12"/>
      <c r="E425" s="17"/>
      <c r="F425" s="17"/>
      <c r="G425" s="17"/>
      <c r="H425" s="17"/>
      <c r="I425" s="17"/>
      <c r="J425" s="17"/>
      <c r="K425" s="17"/>
      <c r="L425" s="17"/>
      <c r="M425" s="17"/>
    </row>
    <row r="426" spans="1:13" ht="13.5">
      <c r="A426" s="17"/>
      <c r="B426" s="18"/>
      <c r="C426" s="48">
        <v>92</v>
      </c>
      <c r="D426" s="12"/>
      <c r="E426" s="17"/>
      <c r="F426" s="17"/>
      <c r="G426" s="17"/>
      <c r="H426" s="17"/>
      <c r="I426" s="17"/>
      <c r="J426" s="17"/>
      <c r="K426" s="17"/>
      <c r="L426" s="17"/>
      <c r="M426" s="17"/>
    </row>
    <row r="427" spans="1:13" ht="13.5">
      <c r="A427" s="17"/>
      <c r="B427" s="18"/>
      <c r="C427" s="48">
        <v>14</v>
      </c>
      <c r="D427" s="12"/>
      <c r="E427" s="17"/>
      <c r="F427" s="17"/>
      <c r="G427" s="17"/>
      <c r="H427" s="17"/>
      <c r="I427" s="17"/>
      <c r="J427" s="17"/>
      <c r="K427" s="17"/>
      <c r="L427" s="17"/>
      <c r="M427" s="17"/>
    </row>
    <row r="428" spans="1:13" ht="13.5">
      <c r="A428" s="17"/>
      <c r="B428" s="18"/>
      <c r="C428" s="48">
        <v>42</v>
      </c>
      <c r="D428" s="12"/>
      <c r="E428" s="17"/>
      <c r="F428" s="17"/>
      <c r="G428" s="17"/>
      <c r="H428" s="17"/>
      <c r="I428" s="17"/>
      <c r="J428" s="17"/>
      <c r="K428" s="17"/>
      <c r="L428" s="17"/>
      <c r="M428" s="17"/>
    </row>
    <row r="429" spans="1:13" ht="13.5">
      <c r="A429" s="17"/>
      <c r="B429" s="18"/>
      <c r="C429" s="48">
        <v>27</v>
      </c>
      <c r="D429" s="12"/>
      <c r="E429" s="17"/>
      <c r="F429" s="17"/>
      <c r="G429" s="17"/>
      <c r="H429" s="17"/>
      <c r="I429" s="17"/>
      <c r="J429" s="17"/>
      <c r="K429" s="17"/>
      <c r="L429" s="17"/>
      <c r="M429" s="17"/>
    </row>
    <row r="430" spans="1:13" ht="13.5">
      <c r="A430" s="17"/>
      <c r="B430" s="18"/>
      <c r="C430" s="48">
        <v>89</v>
      </c>
      <c r="D430" s="12"/>
      <c r="E430" s="17"/>
      <c r="F430" s="17"/>
      <c r="G430" s="17"/>
      <c r="H430" s="17"/>
      <c r="I430" s="17"/>
      <c r="J430" s="17"/>
      <c r="K430" s="17"/>
      <c r="L430" s="17"/>
      <c r="M430" s="17"/>
    </row>
    <row r="431" spans="1:13" ht="13.5">
      <c r="A431" s="17"/>
      <c r="B431" s="18"/>
      <c r="C431" s="48">
        <v>82</v>
      </c>
      <c r="D431" s="12"/>
      <c r="E431" s="17"/>
      <c r="F431" s="17"/>
      <c r="G431" s="17"/>
      <c r="H431" s="17"/>
      <c r="I431" s="17"/>
      <c r="J431" s="17"/>
      <c r="K431" s="17"/>
      <c r="L431" s="17"/>
      <c r="M431" s="17"/>
    </row>
    <row r="432" spans="1:13" ht="13.5">
      <c r="A432" s="17"/>
      <c r="B432" s="18"/>
      <c r="C432" s="48">
        <v>39</v>
      </c>
      <c r="D432" s="12"/>
      <c r="E432" s="17"/>
      <c r="F432" s="17"/>
      <c r="G432" s="17"/>
      <c r="H432" s="17"/>
      <c r="I432" s="17"/>
      <c r="J432" s="17"/>
      <c r="K432" s="17"/>
      <c r="L432" s="17"/>
      <c r="M432" s="17"/>
    </row>
    <row r="433" spans="1:13" ht="13.5">
      <c r="A433" s="17"/>
      <c r="B433" s="18"/>
      <c r="C433" s="48">
        <v>32</v>
      </c>
      <c r="D433" s="12"/>
      <c r="E433" s="17"/>
      <c r="F433" s="17"/>
      <c r="G433" s="17"/>
      <c r="H433" s="17"/>
      <c r="I433" s="17"/>
      <c r="J433" s="17"/>
      <c r="K433" s="17"/>
      <c r="L433" s="17"/>
      <c r="M433" s="17"/>
    </row>
    <row r="434" spans="1:13" ht="13.5">
      <c r="A434" s="17"/>
      <c r="B434" s="18"/>
      <c r="C434" s="48">
        <v>69</v>
      </c>
      <c r="D434" s="12"/>
      <c r="E434" s="17"/>
      <c r="F434" s="17"/>
      <c r="G434" s="17"/>
      <c r="H434" s="17"/>
      <c r="I434" s="17"/>
      <c r="J434" s="17"/>
      <c r="K434" s="17"/>
      <c r="L434" s="17"/>
      <c r="M434" s="17"/>
    </row>
    <row r="435" spans="1:13" ht="13.5">
      <c r="A435" s="17"/>
      <c r="B435" s="18"/>
      <c r="C435" s="48">
        <v>94</v>
      </c>
      <c r="D435" s="12"/>
      <c r="E435" s="17"/>
      <c r="F435" s="17"/>
      <c r="G435" s="17"/>
      <c r="H435" s="17"/>
      <c r="I435" s="17"/>
      <c r="J435" s="17"/>
      <c r="K435" s="17"/>
      <c r="L435" s="17"/>
      <c r="M435" s="17"/>
    </row>
    <row r="436" spans="1:13" ht="13.5">
      <c r="A436" s="17"/>
      <c r="B436" s="18"/>
      <c r="C436" s="48">
        <v>48</v>
      </c>
      <c r="D436" s="12"/>
      <c r="E436" s="17"/>
      <c r="F436" s="17"/>
      <c r="G436" s="17"/>
      <c r="H436" s="17"/>
      <c r="I436" s="17"/>
      <c r="J436" s="17"/>
      <c r="K436" s="17"/>
      <c r="L436" s="17"/>
      <c r="M436" s="17"/>
    </row>
    <row r="437" spans="1:13" ht="13.5">
      <c r="A437" s="17"/>
      <c r="B437" s="18"/>
      <c r="C437" s="48">
        <v>93</v>
      </c>
      <c r="D437" s="12"/>
      <c r="E437" s="17"/>
      <c r="F437" s="17"/>
      <c r="G437" s="17"/>
      <c r="H437" s="17"/>
      <c r="I437" s="17"/>
      <c r="J437" s="17"/>
      <c r="K437" s="17"/>
      <c r="L437" s="17"/>
      <c r="M437" s="17"/>
    </row>
    <row r="438" spans="1:13" ht="13.5">
      <c r="A438" s="17"/>
      <c r="B438" s="18"/>
      <c r="C438" s="48">
        <v>22</v>
      </c>
      <c r="D438" s="12"/>
      <c r="E438" s="17"/>
      <c r="F438" s="17"/>
      <c r="G438" s="17"/>
      <c r="H438" s="17"/>
      <c r="I438" s="17"/>
      <c r="J438" s="17"/>
      <c r="K438" s="17"/>
      <c r="L438" s="17"/>
      <c r="M438" s="17"/>
    </row>
    <row r="439" spans="1:13" ht="13.5">
      <c r="A439" s="17"/>
      <c r="B439" s="18"/>
      <c r="C439" s="48">
        <v>73</v>
      </c>
      <c r="D439" s="12"/>
      <c r="E439" s="17"/>
      <c r="F439" s="17"/>
      <c r="G439" s="17"/>
      <c r="H439" s="17"/>
      <c r="I439" s="17"/>
      <c r="J439" s="17"/>
      <c r="K439" s="17"/>
      <c r="L439" s="17"/>
      <c r="M439" s="17"/>
    </row>
    <row r="440" spans="1:13" ht="13.5">
      <c r="A440" s="17"/>
      <c r="B440" s="18"/>
      <c r="C440" s="48">
        <v>82</v>
      </c>
      <c r="D440" s="12"/>
      <c r="E440" s="17"/>
      <c r="F440" s="17"/>
      <c r="G440" s="17"/>
      <c r="H440" s="17"/>
      <c r="I440" s="17"/>
      <c r="J440" s="17"/>
      <c r="K440" s="17"/>
      <c r="L440" s="17"/>
      <c r="M440" s="17"/>
    </row>
    <row r="441" spans="1:13" ht="13.5">
      <c r="A441" s="17"/>
      <c r="B441" s="18"/>
      <c r="C441" s="48">
        <v>44</v>
      </c>
      <c r="D441" s="12"/>
      <c r="E441" s="17"/>
      <c r="F441" s="17"/>
      <c r="G441" s="17"/>
      <c r="H441" s="17"/>
      <c r="I441" s="17"/>
      <c r="J441" s="17"/>
      <c r="K441" s="17"/>
      <c r="L441" s="17"/>
      <c r="M441" s="17"/>
    </row>
    <row r="442" spans="1:13" ht="13.5">
      <c r="A442" s="17"/>
      <c r="B442" s="18"/>
      <c r="C442" s="48">
        <v>85</v>
      </c>
      <c r="D442" s="12"/>
      <c r="E442" s="17"/>
      <c r="F442" s="17"/>
      <c r="G442" s="17"/>
      <c r="H442" s="17"/>
      <c r="I442" s="17"/>
      <c r="J442" s="17"/>
      <c r="K442" s="17"/>
      <c r="L442" s="17"/>
      <c r="M442" s="17"/>
    </row>
    <row r="443" spans="1:13" ht="13.5">
      <c r="A443" s="17"/>
      <c r="B443" s="18"/>
      <c r="C443" s="48">
        <v>77</v>
      </c>
      <c r="D443" s="12"/>
      <c r="E443" s="17"/>
      <c r="F443" s="17"/>
      <c r="G443" s="17"/>
      <c r="H443" s="17"/>
      <c r="I443" s="17"/>
      <c r="J443" s="17"/>
      <c r="K443" s="17"/>
      <c r="L443" s="17"/>
      <c r="M443" s="17"/>
    </row>
    <row r="444" spans="1:13" ht="13.5">
      <c r="A444" s="17"/>
      <c r="B444" s="18"/>
      <c r="C444" s="48">
        <v>73</v>
      </c>
      <c r="D444" s="12"/>
      <c r="E444" s="17"/>
      <c r="F444" s="17"/>
      <c r="G444" s="17"/>
      <c r="H444" s="17"/>
      <c r="I444" s="17"/>
      <c r="J444" s="17"/>
      <c r="K444" s="17"/>
      <c r="L444" s="17"/>
      <c r="M444" s="17"/>
    </row>
    <row r="445" spans="1:13" ht="13.5">
      <c r="A445" s="17"/>
      <c r="B445" s="18"/>
      <c r="C445" s="48">
        <v>73</v>
      </c>
      <c r="D445" s="12"/>
      <c r="E445" s="17"/>
      <c r="F445" s="17"/>
      <c r="G445" s="17"/>
      <c r="H445" s="17"/>
      <c r="I445" s="17"/>
      <c r="J445" s="17"/>
      <c r="K445" s="17"/>
      <c r="L445" s="17"/>
      <c r="M445" s="17"/>
    </row>
    <row r="446" spans="1:13" ht="13.5">
      <c r="A446" s="17"/>
      <c r="B446" s="18"/>
      <c r="C446" s="48">
        <v>11</v>
      </c>
      <c r="D446" s="12"/>
      <c r="E446" s="17"/>
      <c r="F446" s="17"/>
      <c r="G446" s="17"/>
      <c r="H446" s="17"/>
      <c r="I446" s="17"/>
      <c r="J446" s="17"/>
      <c r="K446" s="17"/>
      <c r="L446" s="17"/>
      <c r="M446" s="17"/>
    </row>
    <row r="447" spans="1:13" ht="13.5">
      <c r="A447" s="17"/>
      <c r="B447" s="18"/>
      <c r="C447" s="48">
        <v>18</v>
      </c>
      <c r="D447" s="12"/>
      <c r="E447" s="17"/>
      <c r="F447" s="17"/>
      <c r="G447" s="17"/>
      <c r="H447" s="17"/>
      <c r="I447" s="17"/>
      <c r="J447" s="17"/>
      <c r="K447" s="17"/>
      <c r="L447" s="17"/>
      <c r="M447" s="17"/>
    </row>
    <row r="448" spans="1:13" ht="13.5">
      <c r="A448" s="17"/>
      <c r="B448" s="18"/>
      <c r="C448" s="48">
        <v>20</v>
      </c>
      <c r="D448" s="12"/>
      <c r="E448" s="17"/>
      <c r="F448" s="17"/>
      <c r="G448" s="17"/>
      <c r="H448" s="17"/>
      <c r="I448" s="17"/>
      <c r="J448" s="17"/>
      <c r="K448" s="17"/>
      <c r="L448" s="17"/>
      <c r="M448" s="17"/>
    </row>
    <row r="449" spans="1:13" ht="13.5">
      <c r="A449" s="17"/>
      <c r="B449" s="18"/>
      <c r="C449" s="48">
        <v>75</v>
      </c>
      <c r="D449" s="12"/>
      <c r="E449" s="17"/>
      <c r="F449" s="17"/>
      <c r="G449" s="17"/>
      <c r="H449" s="17"/>
      <c r="I449" s="17"/>
      <c r="J449" s="17"/>
      <c r="K449" s="17"/>
      <c r="L449" s="17"/>
      <c r="M449" s="17"/>
    </row>
    <row r="450" spans="1:13" ht="13.5">
      <c r="A450" s="17"/>
      <c r="B450" s="18"/>
      <c r="C450" s="48">
        <v>56</v>
      </c>
      <c r="D450" s="12"/>
      <c r="E450" s="17"/>
      <c r="F450" s="17"/>
      <c r="G450" s="17"/>
      <c r="H450" s="17"/>
      <c r="I450" s="17"/>
      <c r="J450" s="17"/>
      <c r="K450" s="17"/>
      <c r="L450" s="17"/>
      <c r="M450" s="17"/>
    </row>
    <row r="451" spans="1:13" ht="13.5">
      <c r="A451" s="17"/>
      <c r="B451" s="18"/>
      <c r="C451" s="48">
        <v>50</v>
      </c>
      <c r="D451" s="12"/>
      <c r="E451" s="17"/>
      <c r="F451" s="17"/>
      <c r="G451" s="17"/>
      <c r="H451" s="17"/>
      <c r="I451" s="17"/>
      <c r="J451" s="17"/>
      <c r="K451" s="17"/>
      <c r="L451" s="17"/>
      <c r="M451" s="17"/>
    </row>
    <row r="452" spans="1:13" ht="13.5">
      <c r="A452" s="17"/>
      <c r="B452" s="18"/>
      <c r="C452" s="48">
        <v>69</v>
      </c>
      <c r="D452" s="12"/>
      <c r="E452" s="17"/>
      <c r="F452" s="17"/>
      <c r="G452" s="17"/>
      <c r="H452" s="17"/>
      <c r="I452" s="17"/>
      <c r="J452" s="17"/>
      <c r="K452" s="17"/>
      <c r="L452" s="17"/>
      <c r="M452" s="17"/>
    </row>
    <row r="453" spans="1:13" ht="13.5">
      <c r="A453" s="17"/>
      <c r="B453" s="18"/>
      <c r="C453" s="48">
        <v>37</v>
      </c>
      <c r="D453" s="12"/>
      <c r="E453" s="17"/>
      <c r="F453" s="17"/>
      <c r="G453" s="17"/>
      <c r="H453" s="17"/>
      <c r="I453" s="17"/>
      <c r="J453" s="17"/>
      <c r="K453" s="17"/>
      <c r="L453" s="17"/>
      <c r="M453" s="17"/>
    </row>
    <row r="454" spans="1:13" ht="13.5">
      <c r="A454" s="17"/>
      <c r="B454" s="18"/>
      <c r="C454" s="48">
        <v>29</v>
      </c>
      <c r="D454" s="12"/>
      <c r="E454" s="17"/>
      <c r="F454" s="17"/>
      <c r="G454" s="17"/>
      <c r="H454" s="17"/>
      <c r="I454" s="17"/>
      <c r="J454" s="17"/>
      <c r="K454" s="17"/>
      <c r="L454" s="17"/>
      <c r="M454" s="17"/>
    </row>
    <row r="455" spans="1:13" ht="13.5">
      <c r="A455" s="17"/>
      <c r="B455" s="18"/>
      <c r="C455" s="48">
        <v>70</v>
      </c>
      <c r="D455" s="12"/>
      <c r="E455" s="17"/>
      <c r="F455" s="17"/>
      <c r="G455" s="17"/>
      <c r="H455" s="17"/>
      <c r="I455" s="17"/>
      <c r="J455" s="17"/>
      <c r="K455" s="17"/>
      <c r="L455" s="17"/>
      <c r="M455" s="17"/>
    </row>
    <row r="456" spans="1:13" ht="13.5">
      <c r="A456" s="17"/>
      <c r="B456" s="18"/>
      <c r="C456" s="48">
        <v>70</v>
      </c>
      <c r="D456" s="12"/>
      <c r="E456" s="17"/>
      <c r="F456" s="17"/>
      <c r="G456" s="17"/>
      <c r="H456" s="17"/>
      <c r="I456" s="17"/>
      <c r="J456" s="17"/>
      <c r="K456" s="17"/>
      <c r="L456" s="17"/>
      <c r="M456" s="17"/>
    </row>
    <row r="457" spans="1:13" ht="13.5">
      <c r="A457" s="17"/>
      <c r="B457" s="18"/>
      <c r="C457" s="48">
        <v>69</v>
      </c>
      <c r="D457" s="12"/>
      <c r="E457" s="17"/>
      <c r="F457" s="17"/>
      <c r="G457" s="17"/>
      <c r="H457" s="17"/>
      <c r="I457" s="17"/>
      <c r="J457" s="17"/>
      <c r="K457" s="17"/>
      <c r="L457" s="17"/>
      <c r="M457" s="17"/>
    </row>
    <row r="458" spans="1:13" ht="13.5">
      <c r="A458" s="17"/>
      <c r="B458" s="18"/>
      <c r="C458" s="48">
        <v>65</v>
      </c>
      <c r="D458" s="12"/>
      <c r="E458" s="17"/>
      <c r="F458" s="17"/>
      <c r="G458" s="17"/>
      <c r="H458" s="17"/>
      <c r="I458" s="17"/>
      <c r="J458" s="17"/>
      <c r="K458" s="17"/>
      <c r="L458" s="17"/>
      <c r="M458" s="17"/>
    </row>
    <row r="459" spans="1:13" ht="13.5">
      <c r="A459" s="17"/>
      <c r="B459" s="18"/>
      <c r="C459" s="48">
        <v>83</v>
      </c>
      <c r="D459" s="12"/>
      <c r="E459" s="17"/>
      <c r="F459" s="17"/>
      <c r="G459" s="17"/>
      <c r="H459" s="17"/>
      <c r="I459" s="17"/>
      <c r="J459" s="17"/>
      <c r="K459" s="17"/>
      <c r="L459" s="17"/>
      <c r="M459" s="17"/>
    </row>
    <row r="460" spans="1:13" ht="13.5">
      <c r="A460" s="17"/>
      <c r="B460" s="18"/>
      <c r="C460" s="48">
        <v>17</v>
      </c>
      <c r="D460" s="12"/>
      <c r="E460" s="17"/>
      <c r="F460" s="17"/>
      <c r="G460" s="17"/>
      <c r="H460" s="17"/>
      <c r="I460" s="17"/>
      <c r="J460" s="17"/>
      <c r="K460" s="17"/>
      <c r="L460" s="17"/>
      <c r="M460" s="17"/>
    </row>
    <row r="461" spans="1:13" ht="13.5">
      <c r="A461" s="17"/>
      <c r="B461" s="18"/>
      <c r="C461" s="48">
        <v>93</v>
      </c>
      <c r="D461" s="12"/>
      <c r="E461" s="17"/>
      <c r="F461" s="17"/>
      <c r="G461" s="17"/>
      <c r="H461" s="17"/>
      <c r="I461" s="17"/>
      <c r="J461" s="17"/>
      <c r="K461" s="17"/>
      <c r="L461" s="17"/>
      <c r="M461" s="17"/>
    </row>
    <row r="462" spans="1:13" ht="13.5">
      <c r="A462" s="17"/>
      <c r="B462" s="18"/>
      <c r="C462" s="48">
        <v>38</v>
      </c>
      <c r="D462" s="12"/>
      <c r="E462" s="17"/>
      <c r="F462" s="17"/>
      <c r="G462" s="17"/>
      <c r="H462" s="17"/>
      <c r="I462" s="17"/>
      <c r="J462" s="17"/>
      <c r="K462" s="17"/>
      <c r="L462" s="17"/>
      <c r="M462" s="17"/>
    </row>
    <row r="463" spans="1:13" ht="13.5">
      <c r="A463" s="17"/>
      <c r="B463" s="18"/>
      <c r="C463" s="48">
        <v>81</v>
      </c>
      <c r="D463" s="12"/>
      <c r="E463" s="17"/>
      <c r="F463" s="17"/>
      <c r="G463" s="17"/>
      <c r="H463" s="17"/>
      <c r="I463" s="17"/>
      <c r="J463" s="17"/>
      <c r="K463" s="17"/>
      <c r="L463" s="17"/>
      <c r="M463" s="17"/>
    </row>
    <row r="464" spans="1:13" ht="13.5">
      <c r="A464" s="17"/>
      <c r="B464" s="18"/>
      <c r="C464" s="48">
        <v>78</v>
      </c>
      <c r="D464" s="12"/>
      <c r="E464" s="17"/>
      <c r="F464" s="17"/>
      <c r="G464" s="17"/>
      <c r="H464" s="17"/>
      <c r="I464" s="17"/>
      <c r="J464" s="17"/>
      <c r="K464" s="17"/>
      <c r="L464" s="17"/>
      <c r="M464" s="17"/>
    </row>
    <row r="465" spans="1:13" ht="13.5">
      <c r="A465" s="17"/>
      <c r="B465" s="18"/>
      <c r="C465" s="48">
        <v>42</v>
      </c>
      <c r="D465" s="12"/>
      <c r="E465" s="17"/>
      <c r="F465" s="17"/>
      <c r="G465" s="17"/>
      <c r="H465" s="17"/>
      <c r="I465" s="17"/>
      <c r="J465" s="17"/>
      <c r="K465" s="17"/>
      <c r="L465" s="17"/>
      <c r="M465" s="17"/>
    </row>
    <row r="466" spans="1:13" ht="13.5">
      <c r="A466" s="17"/>
      <c r="B466" s="18"/>
      <c r="C466" s="48">
        <v>60</v>
      </c>
      <c r="D466" s="12"/>
      <c r="E466" s="17"/>
      <c r="F466" s="17"/>
      <c r="G466" s="17"/>
      <c r="H466" s="17"/>
      <c r="I466" s="17"/>
      <c r="J466" s="17"/>
      <c r="K466" s="17"/>
      <c r="L466" s="17"/>
      <c r="M466" s="17"/>
    </row>
    <row r="467" spans="1:13" ht="13.5">
      <c r="A467" s="17"/>
      <c r="B467" s="18"/>
      <c r="C467" s="48">
        <v>12</v>
      </c>
      <c r="D467" s="12"/>
      <c r="E467" s="17"/>
      <c r="F467" s="17"/>
      <c r="G467" s="17"/>
      <c r="H467" s="17"/>
      <c r="I467" s="17"/>
      <c r="J467" s="17"/>
      <c r="K467" s="17"/>
      <c r="L467" s="17"/>
      <c r="M467" s="17"/>
    </row>
    <row r="468" spans="1:13" ht="13.5">
      <c r="A468" s="17"/>
      <c r="B468" s="18"/>
      <c r="C468" s="48">
        <v>27</v>
      </c>
      <c r="D468" s="12"/>
      <c r="E468" s="17"/>
      <c r="F468" s="17"/>
      <c r="G468" s="17"/>
      <c r="H468" s="17"/>
      <c r="I468" s="17"/>
      <c r="J468" s="17"/>
      <c r="K468" s="17"/>
      <c r="L468" s="17"/>
      <c r="M468" s="17"/>
    </row>
    <row r="469" spans="1:13" ht="13.5">
      <c r="A469" s="17"/>
      <c r="B469" s="18"/>
      <c r="C469" s="48">
        <v>32</v>
      </c>
      <c r="D469" s="12"/>
      <c r="E469" s="17"/>
      <c r="F469" s="17"/>
      <c r="G469" s="17"/>
      <c r="H469" s="17"/>
      <c r="I469" s="17"/>
      <c r="J469" s="17"/>
      <c r="K469" s="17"/>
      <c r="L469" s="17"/>
      <c r="M469" s="17"/>
    </row>
    <row r="470" spans="1:13" ht="13.5">
      <c r="A470" s="17"/>
      <c r="B470" s="18"/>
      <c r="C470" s="48">
        <v>98</v>
      </c>
      <c r="D470" s="12"/>
      <c r="E470" s="17"/>
      <c r="F470" s="17"/>
      <c r="G470" s="17"/>
      <c r="H470" s="17"/>
      <c r="I470" s="17"/>
      <c r="J470" s="17"/>
      <c r="K470" s="17"/>
      <c r="L470" s="17"/>
      <c r="M470" s="17"/>
    </row>
    <row r="471" spans="1:13" ht="13.5">
      <c r="A471" s="17"/>
      <c r="B471" s="18"/>
      <c r="C471" s="48">
        <v>66</v>
      </c>
      <c r="D471" s="12"/>
      <c r="E471" s="17"/>
      <c r="F471" s="17"/>
      <c r="G471" s="17"/>
      <c r="H471" s="17"/>
      <c r="I471" s="17"/>
      <c r="J471" s="17"/>
      <c r="K471" s="17"/>
      <c r="L471" s="17"/>
      <c r="M471" s="17"/>
    </row>
    <row r="472" spans="1:13" ht="13.5">
      <c r="A472" s="17"/>
      <c r="B472" s="18"/>
      <c r="C472" s="48">
        <v>78</v>
      </c>
      <c r="D472" s="12"/>
      <c r="E472" s="17"/>
      <c r="F472" s="17"/>
      <c r="G472" s="17"/>
      <c r="H472" s="17"/>
      <c r="I472" s="17"/>
      <c r="J472" s="17"/>
      <c r="K472" s="17"/>
      <c r="L472" s="17"/>
      <c r="M472" s="17"/>
    </row>
    <row r="473" spans="1:13" ht="13.5">
      <c r="A473" s="17"/>
      <c r="B473" s="18"/>
      <c r="C473" s="48">
        <v>43</v>
      </c>
      <c r="D473" s="12"/>
      <c r="E473" s="17"/>
      <c r="F473" s="17"/>
      <c r="G473" s="17"/>
      <c r="H473" s="17"/>
      <c r="I473" s="17"/>
      <c r="J473" s="17"/>
      <c r="K473" s="17"/>
      <c r="L473" s="17"/>
      <c r="M473" s="17"/>
    </row>
    <row r="474" spans="1:13" ht="13.5">
      <c r="A474" s="17"/>
      <c r="B474" s="18"/>
      <c r="C474" s="48">
        <v>87</v>
      </c>
      <c r="D474" s="12"/>
      <c r="E474" s="17"/>
      <c r="F474" s="17"/>
      <c r="G474" s="17"/>
      <c r="H474" s="17"/>
      <c r="I474" s="17"/>
      <c r="J474" s="17"/>
      <c r="K474" s="17"/>
      <c r="L474" s="17"/>
      <c r="M474" s="17"/>
    </row>
    <row r="475" spans="1:13" ht="13.5">
      <c r="A475" s="17"/>
      <c r="B475" s="18"/>
      <c r="C475" s="48">
        <v>96</v>
      </c>
      <c r="D475" s="12"/>
      <c r="E475" s="17"/>
      <c r="F475" s="17"/>
      <c r="G475" s="17"/>
      <c r="H475" s="17"/>
      <c r="I475" s="17"/>
      <c r="J475" s="17"/>
      <c r="K475" s="17"/>
      <c r="L475" s="17"/>
      <c r="M475" s="17"/>
    </row>
    <row r="476" spans="1:13" ht="13.5">
      <c r="A476" s="17"/>
      <c r="B476" s="18"/>
      <c r="C476" s="48">
        <v>40</v>
      </c>
      <c r="D476" s="12"/>
      <c r="E476" s="17"/>
      <c r="F476" s="17"/>
      <c r="G476" s="17"/>
      <c r="H476" s="17"/>
      <c r="I476" s="17"/>
      <c r="J476" s="17"/>
      <c r="K476" s="17"/>
      <c r="L476" s="17"/>
      <c r="M476" s="17"/>
    </row>
    <row r="477" spans="1:13" ht="13.5">
      <c r="A477" s="17"/>
      <c r="B477" s="18"/>
      <c r="C477" s="48">
        <v>45</v>
      </c>
      <c r="D477" s="12"/>
      <c r="E477" s="17"/>
      <c r="F477" s="17"/>
      <c r="G477" s="17"/>
      <c r="H477" s="17"/>
      <c r="I477" s="17"/>
      <c r="J477" s="17"/>
      <c r="K477" s="17"/>
      <c r="L477" s="17"/>
      <c r="M477" s="17"/>
    </row>
    <row r="478" spans="1:13" ht="13.5">
      <c r="A478" s="17"/>
      <c r="B478" s="18"/>
      <c r="C478" s="48">
        <v>82</v>
      </c>
      <c r="D478" s="12"/>
      <c r="E478" s="17"/>
      <c r="F478" s="17"/>
      <c r="G478" s="17"/>
      <c r="H478" s="17"/>
      <c r="I478" s="17"/>
      <c r="J478" s="17"/>
      <c r="K478" s="17"/>
      <c r="L478" s="17"/>
      <c r="M478" s="17"/>
    </row>
    <row r="479" spans="1:13" ht="13.5">
      <c r="A479" s="17"/>
      <c r="B479" s="18"/>
      <c r="C479" s="48">
        <v>98</v>
      </c>
      <c r="D479" s="12"/>
      <c r="E479" s="17"/>
      <c r="F479" s="17"/>
      <c r="G479" s="17"/>
      <c r="H479" s="17"/>
      <c r="I479" s="17"/>
      <c r="J479" s="17"/>
      <c r="K479" s="17"/>
      <c r="L479" s="17"/>
      <c r="M479" s="17"/>
    </row>
    <row r="480" spans="1:13" ht="13.5">
      <c r="A480" s="17"/>
      <c r="B480" s="18"/>
      <c r="C480" s="48">
        <v>49</v>
      </c>
      <c r="D480" s="12"/>
      <c r="E480" s="17"/>
      <c r="F480" s="17"/>
      <c r="G480" s="17"/>
      <c r="H480" s="17"/>
      <c r="I480" s="17"/>
      <c r="J480" s="17"/>
      <c r="K480" s="17"/>
      <c r="L480" s="17"/>
      <c r="M480" s="17"/>
    </row>
    <row r="481" spans="1:13" ht="13.5">
      <c r="A481" s="17"/>
      <c r="B481" s="18"/>
      <c r="C481" s="48">
        <v>83</v>
      </c>
      <c r="D481" s="12"/>
      <c r="E481" s="17"/>
      <c r="F481" s="17"/>
      <c r="G481" s="17"/>
      <c r="H481" s="17"/>
      <c r="I481" s="17"/>
      <c r="J481" s="17"/>
      <c r="K481" s="17"/>
      <c r="L481" s="17"/>
      <c r="M481" s="17"/>
    </row>
    <row r="482" spans="1:13" ht="13.5">
      <c r="A482" s="17"/>
      <c r="B482" s="18"/>
      <c r="C482" s="48">
        <v>96</v>
      </c>
      <c r="D482" s="12"/>
      <c r="E482" s="17"/>
      <c r="F482" s="17"/>
      <c r="G482" s="17"/>
      <c r="H482" s="17"/>
      <c r="I482" s="17"/>
      <c r="J482" s="17"/>
      <c r="K482" s="17"/>
      <c r="L482" s="17"/>
      <c r="M482" s="17"/>
    </row>
    <row r="483" spans="1:13" ht="13.5">
      <c r="A483" s="17"/>
      <c r="B483" s="18"/>
      <c r="C483" s="48">
        <v>38</v>
      </c>
      <c r="D483" s="12"/>
      <c r="E483" s="17"/>
      <c r="F483" s="17"/>
      <c r="G483" s="17"/>
      <c r="H483" s="17"/>
      <c r="I483" s="17"/>
      <c r="J483" s="17"/>
      <c r="K483" s="17"/>
      <c r="L483" s="17"/>
      <c r="M483" s="17"/>
    </row>
    <row r="484" spans="1:13" ht="13.5">
      <c r="A484" s="17"/>
      <c r="B484" s="18"/>
      <c r="C484" s="48">
        <v>80</v>
      </c>
      <c r="D484" s="12"/>
      <c r="E484" s="17"/>
      <c r="F484" s="17"/>
      <c r="G484" s="17"/>
      <c r="H484" s="17"/>
      <c r="I484" s="17"/>
      <c r="J484" s="17"/>
      <c r="K484" s="17"/>
      <c r="L484" s="17"/>
      <c r="M484" s="17"/>
    </row>
    <row r="485" spans="1:13" ht="13.5">
      <c r="A485" s="17"/>
      <c r="B485" s="18"/>
      <c r="C485" s="48">
        <v>12</v>
      </c>
      <c r="D485" s="12"/>
      <c r="E485" s="17"/>
      <c r="F485" s="17"/>
      <c r="G485" s="17"/>
      <c r="H485" s="17"/>
      <c r="I485" s="17"/>
      <c r="J485" s="17"/>
      <c r="K485" s="17"/>
      <c r="L485" s="17"/>
      <c r="M485" s="17"/>
    </row>
    <row r="486" spans="1:13" ht="13.5">
      <c r="A486" s="17"/>
      <c r="B486" s="18"/>
      <c r="C486" s="48">
        <v>51</v>
      </c>
      <c r="D486" s="12"/>
      <c r="E486" s="17"/>
      <c r="F486" s="17"/>
      <c r="G486" s="17"/>
      <c r="H486" s="17"/>
      <c r="I486" s="17"/>
      <c r="J486" s="17"/>
      <c r="K486" s="17"/>
      <c r="L486" s="17"/>
      <c r="M486" s="17"/>
    </row>
    <row r="487" spans="1:13" ht="13.5">
      <c r="A487" s="17"/>
      <c r="B487" s="18"/>
      <c r="C487" s="48">
        <v>97</v>
      </c>
      <c r="D487" s="12"/>
      <c r="E487" s="17"/>
      <c r="F487" s="17"/>
      <c r="G487" s="17"/>
      <c r="H487" s="17"/>
      <c r="I487" s="17"/>
      <c r="J487" s="17"/>
      <c r="K487" s="17"/>
      <c r="L487" s="17"/>
      <c r="M487" s="17"/>
    </row>
    <row r="488" spans="1:13" ht="13.5">
      <c r="A488" s="17"/>
      <c r="B488" s="18"/>
      <c r="C488" s="48">
        <v>81</v>
      </c>
      <c r="D488" s="12"/>
      <c r="E488" s="17"/>
      <c r="F488" s="17"/>
      <c r="G488" s="17"/>
      <c r="H488" s="17"/>
      <c r="I488" s="17"/>
      <c r="J488" s="17"/>
      <c r="K488" s="17"/>
      <c r="L488" s="17"/>
      <c r="M488" s="17"/>
    </row>
    <row r="489" spans="1:13" ht="13.5">
      <c r="A489" s="17"/>
      <c r="B489" s="18"/>
      <c r="C489" s="48">
        <v>55</v>
      </c>
      <c r="D489" s="12"/>
      <c r="E489" s="17"/>
      <c r="F489" s="17"/>
      <c r="G489" s="17"/>
      <c r="H489" s="17"/>
      <c r="I489" s="17"/>
      <c r="J489" s="17"/>
      <c r="K489" s="17"/>
      <c r="L489" s="17"/>
      <c r="M489" s="17"/>
    </row>
    <row r="490" spans="1:13" ht="13.5">
      <c r="A490" s="17"/>
      <c r="B490" s="18"/>
      <c r="C490" s="48">
        <v>60</v>
      </c>
      <c r="D490" s="12"/>
      <c r="E490" s="17"/>
      <c r="F490" s="17"/>
      <c r="G490" s="17"/>
      <c r="H490" s="17"/>
      <c r="I490" s="17"/>
      <c r="J490" s="17"/>
      <c r="K490" s="17"/>
      <c r="L490" s="17"/>
      <c r="M490" s="17"/>
    </row>
    <row r="491" spans="1:13" ht="13.5">
      <c r="A491" s="17"/>
      <c r="B491" s="18"/>
      <c r="C491" s="48">
        <v>18</v>
      </c>
      <c r="D491" s="12"/>
      <c r="E491" s="17"/>
      <c r="F491" s="17"/>
      <c r="G491" s="17"/>
      <c r="H491" s="17"/>
      <c r="I491" s="17"/>
      <c r="J491" s="17"/>
      <c r="K491" s="17"/>
      <c r="L491" s="17"/>
      <c r="M491" s="17"/>
    </row>
    <row r="492" spans="1:13" ht="13.5">
      <c r="A492" s="17"/>
      <c r="B492" s="18"/>
      <c r="C492" s="48">
        <v>78</v>
      </c>
      <c r="D492" s="12"/>
      <c r="E492" s="17"/>
      <c r="F492" s="17"/>
      <c r="G492" s="17"/>
      <c r="H492" s="17"/>
      <c r="I492" s="17"/>
      <c r="J492" s="17"/>
      <c r="K492" s="17"/>
      <c r="L492" s="17"/>
      <c r="M492" s="17"/>
    </row>
    <row r="493" spans="1:13" ht="13.5">
      <c r="A493" s="17"/>
      <c r="B493" s="18"/>
      <c r="C493" s="48">
        <v>63</v>
      </c>
      <c r="D493" s="12"/>
      <c r="E493" s="17"/>
      <c r="F493" s="17"/>
      <c r="G493" s="17"/>
      <c r="H493" s="17"/>
      <c r="I493" s="17"/>
      <c r="J493" s="17"/>
      <c r="K493" s="17"/>
      <c r="L493" s="17"/>
      <c r="M493" s="17"/>
    </row>
    <row r="494" spans="1:13" ht="13.5">
      <c r="A494" s="17"/>
      <c r="B494" s="18"/>
      <c r="C494" s="48">
        <v>75</v>
      </c>
      <c r="D494" s="12"/>
      <c r="E494" s="17"/>
      <c r="F494" s="17"/>
      <c r="G494" s="17"/>
      <c r="H494" s="17"/>
      <c r="I494" s="17"/>
      <c r="J494" s="17"/>
      <c r="K494" s="17"/>
      <c r="L494" s="17"/>
      <c r="M494" s="17"/>
    </row>
    <row r="495" spans="1:13" ht="13.5">
      <c r="A495" s="17"/>
      <c r="B495" s="18"/>
      <c r="C495" s="48">
        <v>73</v>
      </c>
      <c r="D495" s="12"/>
      <c r="E495" s="17"/>
      <c r="F495" s="17"/>
      <c r="G495" s="17"/>
      <c r="H495" s="17"/>
      <c r="I495" s="17"/>
      <c r="J495" s="17"/>
      <c r="K495" s="17"/>
      <c r="L495" s="17"/>
      <c r="M495" s="17"/>
    </row>
    <row r="496" spans="1:13" ht="13.5">
      <c r="A496" s="17"/>
      <c r="B496" s="18"/>
      <c r="C496" s="48">
        <v>66</v>
      </c>
      <c r="D496" s="12"/>
      <c r="E496" s="17"/>
      <c r="F496" s="17"/>
      <c r="G496" s="17"/>
      <c r="H496" s="17"/>
      <c r="I496" s="17"/>
      <c r="J496" s="17"/>
      <c r="K496" s="17"/>
      <c r="L496" s="17"/>
      <c r="M496" s="17"/>
    </row>
    <row r="497" spans="1:13" ht="13.5">
      <c r="A497" s="17"/>
      <c r="B497" s="18"/>
      <c r="C497" s="48">
        <v>86</v>
      </c>
      <c r="D497" s="12"/>
      <c r="E497" s="17"/>
      <c r="F497" s="17"/>
      <c r="G497" s="17"/>
      <c r="H497" s="17"/>
      <c r="I497" s="17"/>
      <c r="J497" s="17"/>
      <c r="K497" s="17"/>
      <c r="L497" s="17"/>
      <c r="M497" s="17"/>
    </row>
    <row r="498" spans="1:13" ht="13.5">
      <c r="A498" s="17"/>
      <c r="B498" s="18"/>
      <c r="C498" s="48">
        <v>49</v>
      </c>
      <c r="D498" s="12"/>
      <c r="E498" s="17"/>
      <c r="F498" s="17"/>
      <c r="G498" s="17"/>
      <c r="H498" s="17"/>
      <c r="I498" s="17"/>
      <c r="J498" s="17"/>
      <c r="K498" s="17"/>
      <c r="L498" s="17"/>
      <c r="M498" s="17"/>
    </row>
    <row r="499" spans="1:13" ht="13.5">
      <c r="A499" s="17"/>
      <c r="B499" s="18"/>
      <c r="C499" s="48">
        <v>86</v>
      </c>
      <c r="D499" s="12"/>
      <c r="E499" s="17"/>
      <c r="F499" s="17"/>
      <c r="G499" s="17"/>
      <c r="H499" s="17"/>
      <c r="I499" s="17"/>
      <c r="J499" s="17"/>
      <c r="K499" s="17"/>
      <c r="L499" s="17"/>
      <c r="M499" s="17"/>
    </row>
    <row r="500" spans="1:13" ht="13.5">
      <c r="A500" s="17"/>
      <c r="B500" s="18"/>
      <c r="C500" s="48">
        <v>72</v>
      </c>
      <c r="D500" s="12"/>
      <c r="E500" s="17"/>
      <c r="F500" s="17"/>
      <c r="G500" s="17"/>
      <c r="H500" s="17"/>
      <c r="I500" s="17"/>
      <c r="J500" s="17"/>
      <c r="K500" s="17"/>
      <c r="L500" s="17"/>
      <c r="M500" s="17"/>
    </row>
    <row r="501" spans="1:13" ht="13.5">
      <c r="A501" s="17"/>
      <c r="B501" s="18"/>
      <c r="C501" s="48">
        <v>93</v>
      </c>
      <c r="D501" s="12"/>
      <c r="E501" s="17"/>
      <c r="F501" s="17"/>
      <c r="G501" s="17"/>
      <c r="H501" s="17"/>
      <c r="I501" s="17"/>
      <c r="J501" s="17"/>
      <c r="K501" s="17"/>
      <c r="L501" s="17"/>
      <c r="M501" s="17"/>
    </row>
    <row r="502" spans="1:13" ht="13.5">
      <c r="A502" s="17"/>
      <c r="B502" s="18"/>
      <c r="C502" s="48">
        <v>47</v>
      </c>
      <c r="D502" s="12"/>
      <c r="E502" s="17"/>
      <c r="F502" s="17"/>
      <c r="G502" s="17"/>
      <c r="H502" s="17"/>
      <c r="I502" s="17"/>
      <c r="J502" s="17"/>
      <c r="K502" s="17"/>
      <c r="L502" s="17"/>
      <c r="M502" s="17"/>
    </row>
    <row r="503" spans="1:13" ht="13.5">
      <c r="A503" s="17"/>
      <c r="B503" s="18"/>
      <c r="C503" s="48">
        <v>73</v>
      </c>
      <c r="D503" s="12"/>
      <c r="E503" s="17"/>
      <c r="F503" s="17"/>
      <c r="G503" s="17"/>
      <c r="H503" s="17"/>
      <c r="I503" s="17"/>
      <c r="J503" s="17"/>
      <c r="K503" s="17"/>
      <c r="L503" s="17"/>
      <c r="M503" s="17"/>
    </row>
    <row r="504" spans="1:13" ht="13.5">
      <c r="A504" s="17"/>
      <c r="B504" s="18"/>
      <c r="C504" s="48">
        <v>31</v>
      </c>
      <c r="D504" s="12"/>
      <c r="E504" s="17"/>
      <c r="F504" s="17"/>
      <c r="G504" s="17"/>
      <c r="H504" s="17"/>
      <c r="I504" s="17"/>
      <c r="J504" s="17"/>
      <c r="K504" s="17"/>
      <c r="L504" s="17"/>
      <c r="M504" s="17"/>
    </row>
    <row r="505" spans="1:13" ht="13.5">
      <c r="A505" s="17"/>
      <c r="B505" s="18"/>
      <c r="C505" s="48">
        <v>31</v>
      </c>
      <c r="D505" s="12"/>
      <c r="E505" s="17"/>
      <c r="F505" s="17"/>
      <c r="G505" s="17"/>
      <c r="H505" s="17"/>
      <c r="I505" s="17"/>
      <c r="J505" s="17"/>
      <c r="K505" s="17"/>
      <c r="L505" s="17"/>
      <c r="M505" s="17"/>
    </row>
    <row r="506" spans="1:13" ht="13.5">
      <c r="A506" s="17"/>
      <c r="B506" s="18"/>
      <c r="C506" s="48">
        <v>45</v>
      </c>
      <c r="D506" s="12"/>
      <c r="E506" s="17"/>
      <c r="F506" s="17"/>
      <c r="G506" s="17"/>
      <c r="H506" s="17"/>
      <c r="I506" s="17"/>
      <c r="J506" s="17"/>
      <c r="K506" s="17"/>
      <c r="L506" s="17"/>
      <c r="M506" s="17"/>
    </row>
    <row r="507" spans="1:13" ht="13.5">
      <c r="A507" s="17"/>
      <c r="B507" s="18"/>
      <c r="C507" s="48">
        <v>45</v>
      </c>
      <c r="D507" s="12"/>
      <c r="E507" s="17"/>
      <c r="F507" s="17"/>
      <c r="G507" s="17"/>
      <c r="H507" s="17"/>
      <c r="I507" s="17"/>
      <c r="J507" s="17"/>
      <c r="K507" s="17"/>
      <c r="L507" s="17"/>
      <c r="M507" s="17"/>
    </row>
    <row r="508" spans="1:13" ht="13.5">
      <c r="A508" s="17"/>
      <c r="B508" s="18"/>
      <c r="C508" s="48">
        <v>26</v>
      </c>
      <c r="D508" s="12"/>
      <c r="E508" s="17"/>
      <c r="F508" s="17"/>
      <c r="G508" s="17"/>
      <c r="H508" s="17"/>
      <c r="I508" s="17"/>
      <c r="J508" s="17"/>
      <c r="K508" s="17"/>
      <c r="L508" s="17"/>
      <c r="M508" s="17"/>
    </row>
    <row r="509" spans="1:13" ht="13.5">
      <c r="A509" s="17"/>
      <c r="B509" s="18"/>
      <c r="C509" s="48">
        <v>53</v>
      </c>
      <c r="D509" s="12"/>
      <c r="E509" s="17"/>
      <c r="F509" s="17"/>
      <c r="G509" s="17"/>
      <c r="H509" s="17"/>
      <c r="I509" s="17"/>
      <c r="J509" s="17"/>
      <c r="K509" s="17"/>
      <c r="L509" s="17"/>
      <c r="M509" s="17"/>
    </row>
    <row r="510" spans="1:13" ht="13.5">
      <c r="A510" s="17"/>
      <c r="B510" s="18"/>
      <c r="C510" s="48">
        <v>27</v>
      </c>
      <c r="D510" s="12"/>
      <c r="E510" s="17"/>
      <c r="F510" s="17"/>
      <c r="G510" s="17"/>
      <c r="H510" s="17"/>
      <c r="I510" s="17"/>
      <c r="J510" s="17"/>
      <c r="K510" s="17"/>
      <c r="L510" s="17"/>
      <c r="M510" s="17"/>
    </row>
    <row r="511" spans="1:13" ht="13.5">
      <c r="A511" s="17"/>
      <c r="B511" s="18"/>
      <c r="C511" s="48">
        <v>94</v>
      </c>
      <c r="D511" s="12"/>
      <c r="E511" s="17"/>
      <c r="F511" s="17"/>
      <c r="G511" s="17"/>
      <c r="H511" s="17"/>
      <c r="I511" s="17"/>
      <c r="J511" s="17"/>
      <c r="K511" s="17"/>
      <c r="L511" s="17"/>
      <c r="M511" s="17"/>
    </row>
    <row r="512" spans="1:13" ht="13.5">
      <c r="A512" s="17"/>
      <c r="B512" s="18"/>
      <c r="C512" s="48">
        <v>35</v>
      </c>
      <c r="D512" s="12"/>
      <c r="E512" s="17"/>
      <c r="F512" s="17"/>
      <c r="G512" s="17"/>
      <c r="H512" s="17"/>
      <c r="I512" s="17"/>
      <c r="J512" s="17"/>
      <c r="K512" s="17"/>
      <c r="L512" s="17"/>
      <c r="M512" s="17"/>
    </row>
    <row r="513" spans="1:13" ht="13.5">
      <c r="A513" s="17"/>
      <c r="B513" s="18"/>
      <c r="C513" s="48">
        <v>46</v>
      </c>
      <c r="D513" s="12"/>
      <c r="E513" s="17"/>
      <c r="F513" s="17"/>
      <c r="G513" s="17"/>
      <c r="H513" s="17"/>
      <c r="I513" s="17"/>
      <c r="J513" s="17"/>
      <c r="K513" s="17"/>
      <c r="L513" s="17"/>
      <c r="M513" s="17"/>
    </row>
    <row r="514" spans="1:13" ht="13.5">
      <c r="A514" s="17"/>
      <c r="B514" s="18"/>
      <c r="C514" s="48">
        <v>93</v>
      </c>
      <c r="D514" s="12"/>
      <c r="E514" s="17"/>
      <c r="F514" s="17"/>
      <c r="G514" s="17"/>
      <c r="H514" s="17"/>
      <c r="I514" s="17"/>
      <c r="J514" s="17"/>
      <c r="K514" s="17"/>
      <c r="L514" s="17"/>
      <c r="M514" s="17"/>
    </row>
    <row r="515" spans="1:13" ht="13.5">
      <c r="A515" s="17"/>
      <c r="B515" s="18"/>
      <c r="C515" s="48">
        <v>71</v>
      </c>
      <c r="D515" s="12"/>
      <c r="E515" s="17"/>
      <c r="F515" s="17"/>
      <c r="G515" s="17"/>
      <c r="H515" s="17"/>
      <c r="I515" s="17"/>
      <c r="J515" s="17"/>
      <c r="K515" s="17"/>
      <c r="L515" s="17"/>
      <c r="M515" s="17"/>
    </row>
    <row r="516" spans="1:13" ht="13.5">
      <c r="A516" s="17"/>
      <c r="B516" s="18"/>
      <c r="C516" s="48">
        <v>24</v>
      </c>
      <c r="D516" s="12"/>
      <c r="E516" s="17"/>
      <c r="F516" s="17"/>
      <c r="G516" s="17"/>
      <c r="H516" s="17"/>
      <c r="I516" s="17"/>
      <c r="J516" s="17"/>
      <c r="K516" s="17"/>
      <c r="L516" s="17"/>
      <c r="M516" s="17"/>
    </row>
    <row r="517" spans="1:13" ht="13.5">
      <c r="A517" s="17"/>
      <c r="B517" s="18"/>
      <c r="C517" s="48">
        <v>83</v>
      </c>
      <c r="D517" s="12"/>
      <c r="E517" s="17"/>
      <c r="F517" s="17"/>
      <c r="G517" s="17"/>
      <c r="H517" s="17"/>
      <c r="I517" s="17"/>
      <c r="J517" s="17"/>
      <c r="K517" s="17"/>
      <c r="L517" s="17"/>
      <c r="M517" s="17"/>
    </row>
    <row r="518" spans="1:13" ht="13.5">
      <c r="A518" s="17"/>
      <c r="B518" s="18"/>
      <c r="C518" s="48">
        <v>22</v>
      </c>
      <c r="D518" s="12"/>
      <c r="E518" s="17"/>
      <c r="F518" s="17"/>
      <c r="G518" s="17"/>
      <c r="H518" s="17"/>
      <c r="I518" s="17"/>
      <c r="J518" s="17"/>
      <c r="K518" s="17"/>
      <c r="L518" s="17"/>
      <c r="M518" s="17"/>
    </row>
    <row r="519" spans="1:13" ht="13.5">
      <c r="A519" s="17"/>
      <c r="B519" s="18"/>
      <c r="C519" s="48">
        <v>67</v>
      </c>
      <c r="D519" s="12"/>
      <c r="E519" s="17"/>
      <c r="F519" s="17"/>
      <c r="G519" s="17"/>
      <c r="H519" s="17"/>
      <c r="I519" s="17"/>
      <c r="J519" s="17"/>
      <c r="K519" s="17"/>
      <c r="L519" s="17"/>
      <c r="M519" s="17"/>
    </row>
    <row r="520" spans="1:13" ht="13.5">
      <c r="A520" s="17"/>
      <c r="B520" s="18"/>
      <c r="C520" s="48">
        <v>27</v>
      </c>
      <c r="D520" s="12"/>
      <c r="E520" s="17"/>
      <c r="F520" s="17"/>
      <c r="G520" s="17"/>
      <c r="H520" s="17"/>
      <c r="I520" s="17"/>
      <c r="J520" s="17"/>
      <c r="K520" s="17"/>
      <c r="L520" s="17"/>
      <c r="M520" s="17"/>
    </row>
    <row r="521" spans="1:13" ht="13.5">
      <c r="A521" s="17"/>
      <c r="B521" s="18"/>
      <c r="C521" s="48">
        <v>13</v>
      </c>
      <c r="D521" s="12"/>
      <c r="E521" s="17"/>
      <c r="F521" s="17"/>
      <c r="G521" s="17"/>
      <c r="H521" s="17"/>
      <c r="I521" s="17"/>
      <c r="J521" s="17"/>
      <c r="K521" s="17"/>
      <c r="L521" s="17"/>
      <c r="M521" s="17"/>
    </row>
    <row r="522" spans="1:13" ht="13.5">
      <c r="A522" s="17"/>
      <c r="B522" s="18"/>
      <c r="C522" s="48">
        <v>20</v>
      </c>
      <c r="D522" s="12"/>
      <c r="E522" s="17"/>
      <c r="F522" s="17"/>
      <c r="G522" s="17"/>
      <c r="H522" s="17"/>
      <c r="I522" s="17"/>
      <c r="J522" s="17"/>
      <c r="K522" s="17"/>
      <c r="L522" s="17"/>
      <c r="M522" s="17"/>
    </row>
    <row r="523" spans="1:13" ht="13.5">
      <c r="A523" s="17"/>
      <c r="B523" s="18"/>
      <c r="C523" s="48">
        <v>12</v>
      </c>
      <c r="D523" s="12"/>
      <c r="E523" s="17"/>
      <c r="F523" s="17"/>
      <c r="G523" s="17"/>
      <c r="H523" s="17"/>
      <c r="I523" s="17"/>
      <c r="J523" s="17"/>
      <c r="K523" s="17"/>
      <c r="L523" s="17"/>
      <c r="M523" s="17"/>
    </row>
    <row r="524" spans="1:13" ht="13.5">
      <c r="A524" s="17"/>
      <c r="B524" s="18"/>
      <c r="C524" s="48">
        <v>63</v>
      </c>
      <c r="D524" s="12"/>
      <c r="E524" s="17"/>
      <c r="F524" s="17"/>
      <c r="G524" s="17"/>
      <c r="H524" s="17"/>
      <c r="I524" s="17"/>
      <c r="J524" s="17"/>
      <c r="K524" s="17"/>
      <c r="L524" s="17"/>
      <c r="M524" s="17"/>
    </row>
    <row r="525" spans="1:13" ht="13.5">
      <c r="A525" s="17"/>
      <c r="B525" s="18"/>
      <c r="C525" s="48">
        <v>50</v>
      </c>
      <c r="D525" s="12"/>
      <c r="E525" s="17"/>
      <c r="F525" s="17"/>
      <c r="G525" s="17"/>
      <c r="H525" s="17"/>
      <c r="I525" s="17"/>
      <c r="J525" s="17"/>
      <c r="K525" s="17"/>
      <c r="L525" s="17"/>
      <c r="M525" s="17"/>
    </row>
    <row r="526" spans="1:13" ht="13.5">
      <c r="A526" s="17"/>
      <c r="B526" s="18"/>
      <c r="C526" s="48">
        <v>58</v>
      </c>
      <c r="D526" s="12"/>
      <c r="E526" s="17"/>
      <c r="F526" s="17"/>
      <c r="G526" s="17"/>
      <c r="H526" s="17"/>
      <c r="I526" s="17"/>
      <c r="J526" s="17"/>
      <c r="K526" s="17"/>
      <c r="L526" s="17"/>
      <c r="M526" s="17"/>
    </row>
    <row r="527" spans="1:13" ht="13.5">
      <c r="A527" s="17"/>
      <c r="B527" s="18"/>
      <c r="C527" s="48">
        <v>68</v>
      </c>
      <c r="D527" s="12"/>
      <c r="E527" s="17"/>
      <c r="F527" s="17"/>
      <c r="G527" s="17"/>
      <c r="H527" s="17"/>
      <c r="I527" s="17"/>
      <c r="J527" s="17"/>
      <c r="K527" s="17"/>
      <c r="L527" s="17"/>
      <c r="M527" s="17"/>
    </row>
    <row r="528" spans="1:13" ht="13.5">
      <c r="A528" s="17"/>
      <c r="B528" s="18"/>
      <c r="C528" s="48">
        <v>56</v>
      </c>
      <c r="D528" s="12"/>
      <c r="E528" s="17"/>
      <c r="F528" s="17"/>
      <c r="G528" s="17"/>
      <c r="H528" s="17"/>
      <c r="I528" s="17"/>
      <c r="J528" s="17"/>
      <c r="K528" s="17"/>
      <c r="L528" s="17"/>
      <c r="M528" s="17"/>
    </row>
    <row r="529" spans="1:13" ht="13.5">
      <c r="A529" s="17"/>
      <c r="B529" s="18"/>
      <c r="C529" s="48">
        <v>73</v>
      </c>
      <c r="D529" s="12"/>
      <c r="E529" s="17"/>
      <c r="F529" s="17"/>
      <c r="G529" s="17"/>
      <c r="H529" s="17"/>
      <c r="I529" s="17"/>
      <c r="J529" s="17"/>
      <c r="K529" s="17"/>
      <c r="L529" s="17"/>
      <c r="M529" s="17"/>
    </row>
    <row r="530" spans="1:13" ht="13.5">
      <c r="A530" s="17"/>
      <c r="B530" s="18"/>
      <c r="C530" s="48">
        <v>83</v>
      </c>
      <c r="D530" s="12"/>
      <c r="E530" s="17"/>
      <c r="F530" s="17"/>
      <c r="G530" s="17"/>
      <c r="H530" s="17"/>
      <c r="I530" s="17"/>
      <c r="J530" s="17"/>
      <c r="K530" s="17"/>
      <c r="L530" s="17"/>
      <c r="M530" s="17"/>
    </row>
    <row r="531" spans="1:13" ht="13.5">
      <c r="A531" s="17"/>
      <c r="B531" s="18"/>
      <c r="C531" s="48">
        <v>62</v>
      </c>
      <c r="D531" s="12"/>
      <c r="E531" s="17"/>
      <c r="F531" s="17"/>
      <c r="G531" s="17"/>
      <c r="H531" s="17"/>
      <c r="I531" s="17"/>
      <c r="J531" s="17"/>
      <c r="K531" s="17"/>
      <c r="L531" s="17"/>
      <c r="M531" s="17"/>
    </row>
    <row r="532" spans="1:13" ht="13.5">
      <c r="A532" s="17"/>
      <c r="B532" s="18"/>
      <c r="C532" s="48">
        <v>75</v>
      </c>
      <c r="D532" s="12"/>
      <c r="E532" s="17"/>
      <c r="F532" s="17"/>
      <c r="G532" s="17"/>
      <c r="H532" s="17"/>
      <c r="I532" s="17"/>
      <c r="J532" s="17"/>
      <c r="K532" s="17"/>
      <c r="L532" s="17"/>
      <c r="M532" s="17"/>
    </row>
    <row r="533" spans="1:13" ht="13.5">
      <c r="A533" s="17"/>
      <c r="B533" s="18"/>
      <c r="C533" s="48">
        <v>86</v>
      </c>
      <c r="D533" s="12"/>
      <c r="E533" s="17"/>
      <c r="F533" s="17"/>
      <c r="G533" s="17"/>
      <c r="H533" s="17"/>
      <c r="I533" s="17"/>
      <c r="J533" s="17"/>
      <c r="K533" s="17"/>
      <c r="L533" s="17"/>
      <c r="M533" s="17"/>
    </row>
    <row r="534" spans="1:13" ht="13.5">
      <c r="A534" s="17"/>
      <c r="B534" s="18"/>
      <c r="C534" s="48">
        <v>100</v>
      </c>
      <c r="D534" s="12"/>
      <c r="E534" s="17"/>
      <c r="F534" s="17"/>
      <c r="G534" s="17"/>
      <c r="H534" s="17"/>
      <c r="I534" s="17"/>
      <c r="J534" s="17"/>
      <c r="K534" s="17"/>
      <c r="L534" s="17"/>
      <c r="M534" s="17"/>
    </row>
    <row r="535" spans="1:13" ht="13.5">
      <c r="A535" s="17"/>
      <c r="B535" s="18"/>
      <c r="C535" s="48">
        <v>85</v>
      </c>
      <c r="D535" s="12"/>
      <c r="E535" s="17"/>
      <c r="F535" s="17"/>
      <c r="G535" s="17"/>
      <c r="H535" s="17"/>
      <c r="I535" s="17"/>
      <c r="J535" s="17"/>
      <c r="K535" s="17"/>
      <c r="L535" s="17"/>
      <c r="M535" s="17"/>
    </row>
    <row r="536" spans="1:13" ht="13.5">
      <c r="A536" s="17"/>
      <c r="B536" s="18"/>
      <c r="C536" s="48">
        <v>27</v>
      </c>
      <c r="D536" s="12"/>
      <c r="E536" s="17"/>
      <c r="F536" s="17"/>
      <c r="G536" s="17"/>
      <c r="H536" s="17"/>
      <c r="I536" s="17"/>
      <c r="J536" s="17"/>
      <c r="K536" s="17"/>
      <c r="L536" s="17"/>
      <c r="M536" s="17"/>
    </row>
    <row r="537" spans="1:13" ht="13.5">
      <c r="A537" s="17"/>
      <c r="B537" s="18"/>
      <c r="C537" s="48">
        <v>20</v>
      </c>
      <c r="D537" s="12"/>
      <c r="E537" s="17"/>
      <c r="F537" s="17"/>
      <c r="G537" s="17"/>
      <c r="H537" s="17"/>
      <c r="I537" s="17"/>
      <c r="J537" s="17"/>
      <c r="K537" s="17"/>
      <c r="L537" s="17"/>
      <c r="M537" s="17"/>
    </row>
    <row r="538" spans="1:13" ht="13.5">
      <c r="A538" s="17"/>
      <c r="B538" s="18"/>
      <c r="C538" s="48">
        <v>24</v>
      </c>
      <c r="D538" s="12"/>
      <c r="E538" s="17"/>
      <c r="F538" s="17"/>
      <c r="G538" s="17"/>
      <c r="H538" s="17"/>
      <c r="I538" s="17"/>
      <c r="J538" s="17"/>
      <c r="K538" s="17"/>
      <c r="L538" s="17"/>
      <c r="M538" s="17"/>
    </row>
    <row r="539" spans="1:13" ht="13.5">
      <c r="A539" s="17"/>
      <c r="B539" s="18"/>
      <c r="C539" s="48">
        <v>93</v>
      </c>
      <c r="D539" s="12"/>
      <c r="E539" s="17"/>
      <c r="F539" s="17"/>
      <c r="G539" s="17"/>
      <c r="H539" s="17"/>
      <c r="I539" s="17"/>
      <c r="J539" s="17"/>
      <c r="K539" s="17"/>
      <c r="L539" s="17"/>
      <c r="M539" s="17"/>
    </row>
    <row r="540" spans="1:13" ht="13.5">
      <c r="A540" s="17"/>
      <c r="B540" s="18"/>
      <c r="C540" s="48">
        <v>46</v>
      </c>
      <c r="D540" s="12"/>
      <c r="E540" s="17"/>
      <c r="F540" s="17"/>
      <c r="G540" s="17"/>
      <c r="H540" s="17"/>
      <c r="I540" s="17"/>
      <c r="J540" s="17"/>
      <c r="K540" s="17"/>
      <c r="L540" s="17"/>
      <c r="M540" s="17"/>
    </row>
    <row r="541" spans="1:13" ht="13.5">
      <c r="A541" s="17"/>
      <c r="B541" s="18"/>
      <c r="C541" s="48">
        <v>88</v>
      </c>
      <c r="D541" s="12"/>
      <c r="E541" s="17"/>
      <c r="F541" s="17"/>
      <c r="G541" s="17"/>
      <c r="H541" s="17"/>
      <c r="I541" s="17"/>
      <c r="J541" s="17"/>
      <c r="K541" s="17"/>
      <c r="L541" s="17"/>
      <c r="M541" s="17"/>
    </row>
    <row r="542" spans="1:13" ht="13.5">
      <c r="A542" s="17"/>
      <c r="B542" s="18"/>
      <c r="C542" s="48">
        <v>20</v>
      </c>
      <c r="D542" s="12"/>
      <c r="E542" s="17"/>
      <c r="F542" s="17"/>
      <c r="G542" s="17"/>
      <c r="H542" s="17"/>
      <c r="I542" s="17"/>
      <c r="J542" s="17"/>
      <c r="K542" s="17"/>
      <c r="L542" s="17"/>
      <c r="M542" s="17"/>
    </row>
    <row r="543" spans="1:13" ht="13.5">
      <c r="A543" s="17"/>
      <c r="B543" s="18"/>
      <c r="C543" s="48">
        <v>80</v>
      </c>
      <c r="D543" s="12"/>
      <c r="E543" s="17"/>
      <c r="F543" s="17"/>
      <c r="G543" s="17"/>
      <c r="H543" s="17"/>
      <c r="I543" s="17"/>
      <c r="J543" s="17"/>
      <c r="K543" s="17"/>
      <c r="L543" s="17"/>
      <c r="M543" s="17"/>
    </row>
    <row r="544" spans="1:13" ht="13.5">
      <c r="A544" s="17"/>
      <c r="B544" s="18"/>
      <c r="C544" s="48">
        <v>17</v>
      </c>
      <c r="D544" s="12"/>
      <c r="E544" s="17"/>
      <c r="F544" s="17"/>
      <c r="G544" s="17"/>
      <c r="H544" s="17"/>
      <c r="I544" s="17"/>
      <c r="J544" s="17"/>
      <c r="K544" s="17"/>
      <c r="L544" s="17"/>
      <c r="M544" s="17"/>
    </row>
    <row r="545" spans="1:13" ht="13.5">
      <c r="A545" s="17"/>
      <c r="B545" s="18"/>
      <c r="C545" s="48">
        <v>37</v>
      </c>
      <c r="D545" s="12"/>
      <c r="E545" s="17"/>
      <c r="F545" s="17"/>
      <c r="G545" s="17"/>
      <c r="H545" s="17"/>
      <c r="I545" s="17"/>
      <c r="J545" s="17"/>
      <c r="K545" s="17"/>
      <c r="L545" s="17"/>
      <c r="M545" s="17"/>
    </row>
    <row r="546" spans="1:13" ht="13.5">
      <c r="A546" s="17"/>
      <c r="B546" s="18"/>
      <c r="C546" s="48">
        <v>56</v>
      </c>
      <c r="D546" s="12"/>
      <c r="E546" s="17"/>
      <c r="F546" s="17"/>
      <c r="G546" s="17"/>
      <c r="H546" s="17"/>
      <c r="I546" s="17"/>
      <c r="J546" s="17"/>
      <c r="K546" s="17"/>
      <c r="L546" s="17"/>
      <c r="M546" s="17"/>
    </row>
    <row r="547" spans="1:13" ht="13.5">
      <c r="A547" s="17"/>
      <c r="B547" s="18"/>
      <c r="C547" s="48">
        <v>87</v>
      </c>
      <c r="D547" s="12"/>
      <c r="E547" s="17"/>
      <c r="F547" s="17"/>
      <c r="G547" s="17"/>
      <c r="H547" s="17"/>
      <c r="I547" s="17"/>
      <c r="J547" s="17"/>
      <c r="K547" s="17"/>
      <c r="L547" s="17"/>
      <c r="M547" s="17"/>
    </row>
    <row r="548" spans="1:13" ht="13.5">
      <c r="A548" s="17"/>
      <c r="B548" s="18"/>
      <c r="C548" s="48">
        <v>30</v>
      </c>
      <c r="D548" s="12"/>
      <c r="E548" s="17"/>
      <c r="F548" s="17"/>
      <c r="G548" s="17"/>
      <c r="H548" s="17"/>
      <c r="I548" s="17"/>
      <c r="J548" s="17"/>
      <c r="K548" s="17"/>
      <c r="L548" s="17"/>
      <c r="M548" s="17"/>
    </row>
    <row r="549" spans="1:13" ht="13.5">
      <c r="A549" s="17"/>
      <c r="B549" s="18"/>
      <c r="C549" s="48">
        <v>13</v>
      </c>
      <c r="D549" s="12"/>
      <c r="E549" s="17"/>
      <c r="F549" s="17"/>
      <c r="G549" s="17"/>
      <c r="H549" s="17"/>
      <c r="I549" s="17"/>
      <c r="J549" s="17"/>
      <c r="K549" s="17"/>
      <c r="L549" s="17"/>
      <c r="M549" s="17"/>
    </row>
    <row r="550" spans="1:13" ht="13.5">
      <c r="A550" s="17"/>
      <c r="B550" s="18"/>
      <c r="C550" s="48">
        <v>79</v>
      </c>
      <c r="D550" s="12"/>
      <c r="E550" s="17"/>
      <c r="F550" s="17"/>
      <c r="G550" s="17"/>
      <c r="H550" s="17"/>
      <c r="I550" s="17"/>
      <c r="J550" s="17"/>
      <c r="K550" s="17"/>
      <c r="L550" s="17"/>
      <c r="M550" s="17"/>
    </row>
    <row r="551" spans="1:13" ht="13.5">
      <c r="A551" s="17"/>
      <c r="B551" s="18"/>
      <c r="C551" s="48">
        <v>88</v>
      </c>
      <c r="D551" s="12"/>
      <c r="E551" s="17"/>
      <c r="F551" s="17"/>
      <c r="G551" s="17"/>
      <c r="H551" s="17"/>
      <c r="I551" s="17"/>
      <c r="J551" s="17"/>
      <c r="K551" s="17"/>
      <c r="L551" s="17"/>
      <c r="M551" s="17"/>
    </row>
    <row r="552" spans="1:13" ht="13.5">
      <c r="A552" s="17"/>
      <c r="B552" s="18"/>
      <c r="C552" s="48">
        <v>51</v>
      </c>
      <c r="D552" s="12"/>
      <c r="E552" s="17"/>
      <c r="F552" s="17"/>
      <c r="G552" s="17"/>
      <c r="H552" s="17"/>
      <c r="I552" s="17"/>
      <c r="J552" s="17"/>
      <c r="K552" s="17"/>
      <c r="L552" s="17"/>
      <c r="M552" s="17"/>
    </row>
    <row r="553" spans="1:13" ht="13.5">
      <c r="A553" s="17"/>
      <c r="B553" s="18"/>
      <c r="C553" s="48">
        <v>53</v>
      </c>
      <c r="D553" s="12"/>
      <c r="E553" s="17"/>
      <c r="F553" s="17"/>
      <c r="G553" s="17"/>
      <c r="H553" s="17"/>
      <c r="I553" s="17"/>
      <c r="J553" s="17"/>
      <c r="K553" s="17"/>
      <c r="L553" s="17"/>
      <c r="M553" s="17"/>
    </row>
    <row r="554" spans="1:13" ht="13.5">
      <c r="A554" s="17"/>
      <c r="B554" s="18"/>
      <c r="C554" s="48">
        <v>34</v>
      </c>
      <c r="D554" s="12"/>
      <c r="E554" s="17"/>
      <c r="F554" s="17"/>
      <c r="G554" s="17"/>
      <c r="H554" s="17"/>
      <c r="I554" s="17"/>
      <c r="J554" s="17"/>
      <c r="K554" s="17"/>
      <c r="L554" s="17"/>
      <c r="M554" s="17"/>
    </row>
    <row r="555" spans="1:13" ht="13.5">
      <c r="A555" s="17"/>
      <c r="B555" s="18"/>
      <c r="C555" s="48">
        <v>25</v>
      </c>
      <c r="D555" s="12"/>
      <c r="E555" s="17"/>
      <c r="F555" s="17"/>
      <c r="G555" s="17"/>
      <c r="H555" s="17"/>
      <c r="I555" s="17"/>
      <c r="J555" s="17"/>
      <c r="K555" s="17"/>
      <c r="L555" s="17"/>
      <c r="M555" s="17"/>
    </row>
    <row r="556" spans="1:13" ht="13.5">
      <c r="A556" s="17"/>
      <c r="B556" s="18"/>
      <c r="C556" s="48">
        <v>35</v>
      </c>
      <c r="D556" s="12"/>
      <c r="E556" s="17"/>
      <c r="F556" s="17"/>
      <c r="G556" s="17"/>
      <c r="H556" s="17"/>
      <c r="I556" s="17"/>
      <c r="J556" s="17"/>
      <c r="K556" s="17"/>
      <c r="L556" s="17"/>
      <c r="M556" s="17"/>
    </row>
    <row r="557" spans="1:13" ht="13.5">
      <c r="A557" s="17"/>
      <c r="B557" s="18"/>
      <c r="C557" s="48">
        <v>100</v>
      </c>
      <c r="D557" s="12"/>
      <c r="E557" s="17"/>
      <c r="F557" s="17"/>
      <c r="G557" s="17"/>
      <c r="H557" s="17"/>
      <c r="I557" s="17"/>
      <c r="J557" s="17"/>
      <c r="K557" s="17"/>
      <c r="L557" s="17"/>
      <c r="M557" s="17"/>
    </row>
    <row r="558" spans="1:13" ht="13.5">
      <c r="A558" s="17"/>
      <c r="B558" s="18"/>
      <c r="C558" s="48">
        <v>98</v>
      </c>
      <c r="D558" s="12"/>
      <c r="E558" s="17"/>
      <c r="F558" s="17"/>
      <c r="G558" s="17"/>
      <c r="H558" s="17"/>
      <c r="I558" s="17"/>
      <c r="J558" s="17"/>
      <c r="K558" s="17"/>
      <c r="L558" s="17"/>
      <c r="M558" s="17"/>
    </row>
    <row r="559" spans="1:13" ht="13.5">
      <c r="A559" s="17"/>
      <c r="B559" s="18"/>
      <c r="C559" s="48">
        <v>51</v>
      </c>
      <c r="D559" s="12"/>
      <c r="E559" s="17"/>
      <c r="F559" s="17"/>
      <c r="G559" s="17"/>
      <c r="H559" s="17"/>
      <c r="I559" s="17"/>
      <c r="J559" s="17"/>
      <c r="K559" s="17"/>
      <c r="L559" s="17"/>
      <c r="M559" s="17"/>
    </row>
    <row r="560" spans="1:13" ht="13.5">
      <c r="A560" s="17"/>
      <c r="B560" s="18"/>
      <c r="C560" s="48">
        <v>43</v>
      </c>
      <c r="D560" s="12"/>
      <c r="E560" s="17"/>
      <c r="F560" s="17"/>
      <c r="G560" s="17"/>
      <c r="H560" s="17"/>
      <c r="I560" s="17"/>
      <c r="J560" s="17"/>
      <c r="K560" s="17"/>
      <c r="L560" s="17"/>
      <c r="M560" s="17"/>
    </row>
    <row r="561" spans="1:13" ht="13.5">
      <c r="A561" s="17"/>
      <c r="B561" s="18"/>
      <c r="C561" s="48">
        <v>67</v>
      </c>
      <c r="D561" s="12"/>
      <c r="E561" s="17"/>
      <c r="F561" s="17"/>
      <c r="G561" s="17"/>
      <c r="H561" s="17"/>
      <c r="I561" s="17"/>
      <c r="J561" s="17"/>
      <c r="K561" s="17"/>
      <c r="L561" s="17"/>
      <c r="M561" s="17"/>
    </row>
    <row r="562" spans="1:13" ht="13.5">
      <c r="A562" s="17"/>
      <c r="B562" s="18"/>
      <c r="C562" s="48">
        <v>86</v>
      </c>
      <c r="D562" s="12"/>
      <c r="E562" s="17"/>
      <c r="F562" s="17"/>
      <c r="G562" s="17"/>
      <c r="H562" s="17"/>
      <c r="I562" s="17"/>
      <c r="J562" s="17"/>
      <c r="K562" s="17"/>
      <c r="L562" s="17"/>
      <c r="M562" s="17"/>
    </row>
    <row r="563" spans="1:13" ht="13.5">
      <c r="A563" s="17"/>
      <c r="B563" s="18"/>
      <c r="C563" s="48">
        <v>53</v>
      </c>
      <c r="D563" s="12"/>
      <c r="E563" s="17"/>
      <c r="F563" s="17"/>
      <c r="G563" s="17"/>
      <c r="H563" s="17"/>
      <c r="I563" s="17"/>
      <c r="J563" s="17"/>
      <c r="K563" s="17"/>
      <c r="L563" s="17"/>
      <c r="M563" s="17"/>
    </row>
    <row r="564" spans="1:13" ht="13.5">
      <c r="A564" s="17"/>
      <c r="B564" s="18"/>
      <c r="C564" s="48">
        <v>83</v>
      </c>
      <c r="D564" s="12"/>
      <c r="E564" s="17"/>
      <c r="F564" s="17"/>
      <c r="G564" s="17"/>
      <c r="H564" s="17"/>
      <c r="I564" s="17"/>
      <c r="J564" s="17"/>
      <c r="K564" s="17"/>
      <c r="L564" s="17"/>
      <c r="M564" s="17"/>
    </row>
    <row r="565" spans="1:13" ht="13.5">
      <c r="A565" s="17"/>
      <c r="B565" s="18"/>
      <c r="C565" s="48">
        <v>70</v>
      </c>
      <c r="D565" s="12"/>
      <c r="E565" s="17"/>
      <c r="F565" s="17"/>
      <c r="G565" s="17"/>
      <c r="H565" s="17"/>
      <c r="I565" s="17"/>
      <c r="J565" s="17"/>
      <c r="K565" s="17"/>
      <c r="L565" s="17"/>
      <c r="M565" s="17"/>
    </row>
    <row r="566" spans="1:13" ht="13.5">
      <c r="A566" s="17"/>
      <c r="B566" s="18"/>
      <c r="C566" s="48">
        <v>32</v>
      </c>
      <c r="D566" s="12"/>
      <c r="E566" s="17"/>
      <c r="F566" s="17"/>
      <c r="G566" s="17"/>
      <c r="H566" s="17"/>
      <c r="I566" s="17"/>
      <c r="J566" s="17"/>
      <c r="K566" s="17"/>
      <c r="L566" s="17"/>
      <c r="M566" s="17"/>
    </row>
    <row r="567" spans="1:13" ht="13.5">
      <c r="A567" s="17"/>
      <c r="B567" s="18"/>
      <c r="C567" s="48">
        <v>18</v>
      </c>
      <c r="D567" s="12"/>
      <c r="E567" s="17"/>
      <c r="F567" s="17"/>
      <c r="G567" s="17"/>
      <c r="H567" s="17"/>
      <c r="I567" s="17"/>
      <c r="J567" s="17"/>
      <c r="K567" s="17"/>
      <c r="L567" s="17"/>
      <c r="M567" s="17"/>
    </row>
    <row r="568" spans="1:13" ht="13.5">
      <c r="A568" s="17"/>
      <c r="B568" s="18"/>
      <c r="C568" s="48">
        <v>74</v>
      </c>
      <c r="D568" s="12"/>
      <c r="E568" s="17"/>
      <c r="F568" s="17"/>
      <c r="G568" s="17"/>
      <c r="H568" s="17"/>
      <c r="I568" s="17"/>
      <c r="J568" s="17"/>
      <c r="K568" s="17"/>
      <c r="L568" s="17"/>
      <c r="M568" s="17"/>
    </row>
    <row r="569" spans="1:13" ht="13.5">
      <c r="A569" s="17"/>
      <c r="B569" s="18"/>
      <c r="C569" s="48">
        <v>23</v>
      </c>
      <c r="D569" s="12"/>
      <c r="E569" s="17"/>
      <c r="F569" s="17"/>
      <c r="G569" s="17"/>
      <c r="H569" s="17"/>
      <c r="I569" s="17"/>
      <c r="J569" s="17"/>
      <c r="K569" s="17"/>
      <c r="L569" s="17"/>
      <c r="M569" s="17"/>
    </row>
    <row r="570" spans="1:13" ht="13.5">
      <c r="A570" s="17"/>
      <c r="B570" s="18"/>
      <c r="C570" s="48">
        <v>31</v>
      </c>
      <c r="D570" s="12"/>
      <c r="E570" s="17"/>
      <c r="F570" s="17"/>
      <c r="G570" s="17"/>
      <c r="H570" s="17"/>
      <c r="I570" s="17"/>
      <c r="J570" s="17"/>
      <c r="K570" s="17"/>
      <c r="L570" s="17"/>
      <c r="M570" s="17"/>
    </row>
    <row r="571" spans="1:13" ht="13.5">
      <c r="A571" s="17"/>
      <c r="B571" s="18"/>
      <c r="C571" s="48">
        <v>48</v>
      </c>
      <c r="D571" s="12"/>
      <c r="E571" s="17"/>
      <c r="F571" s="17"/>
      <c r="G571" s="17"/>
      <c r="H571" s="17"/>
      <c r="I571" s="17"/>
      <c r="J571" s="17"/>
      <c r="K571" s="17"/>
      <c r="L571" s="17"/>
      <c r="M571" s="17"/>
    </row>
    <row r="572" spans="1:13" ht="13.5">
      <c r="A572" s="17"/>
      <c r="B572" s="18"/>
      <c r="C572" s="48">
        <v>65</v>
      </c>
      <c r="D572" s="12"/>
      <c r="E572" s="17"/>
      <c r="F572" s="17"/>
      <c r="G572" s="17"/>
      <c r="H572" s="17"/>
      <c r="I572" s="17"/>
      <c r="J572" s="17"/>
      <c r="K572" s="17"/>
      <c r="L572" s="17"/>
      <c r="M572" s="17"/>
    </row>
    <row r="573" spans="1:13" ht="13.5">
      <c r="A573" s="17"/>
      <c r="B573" s="18"/>
      <c r="C573" s="48">
        <v>90</v>
      </c>
      <c r="D573" s="12"/>
      <c r="E573" s="17"/>
      <c r="F573" s="17"/>
      <c r="G573" s="17"/>
      <c r="H573" s="17"/>
      <c r="I573" s="17"/>
      <c r="J573" s="17"/>
      <c r="K573" s="17"/>
      <c r="L573" s="17"/>
      <c r="M573" s="17"/>
    </row>
    <row r="574" spans="1:13" ht="13.5">
      <c r="A574" s="17"/>
      <c r="B574" s="18"/>
      <c r="C574" s="48">
        <v>51</v>
      </c>
      <c r="D574" s="12"/>
      <c r="E574" s="17"/>
      <c r="F574" s="17"/>
      <c r="G574" s="17"/>
      <c r="H574" s="17"/>
      <c r="I574" s="17"/>
      <c r="J574" s="17"/>
      <c r="K574" s="17"/>
      <c r="L574" s="17"/>
      <c r="M574" s="17"/>
    </row>
    <row r="575" spans="1:13" ht="13.5">
      <c r="A575" s="17"/>
      <c r="B575" s="18"/>
      <c r="C575" s="48">
        <v>99</v>
      </c>
      <c r="D575" s="12"/>
      <c r="E575" s="17"/>
      <c r="F575" s="17"/>
      <c r="G575" s="17"/>
      <c r="H575" s="17"/>
      <c r="I575" s="17"/>
      <c r="J575" s="17"/>
      <c r="K575" s="17"/>
      <c r="L575" s="17"/>
      <c r="M575" s="17"/>
    </row>
    <row r="576" spans="1:13" ht="13.5">
      <c r="A576" s="17"/>
      <c r="B576" s="18"/>
      <c r="C576" s="48">
        <v>25</v>
      </c>
      <c r="D576" s="12"/>
      <c r="E576" s="17"/>
      <c r="F576" s="17"/>
      <c r="G576" s="17"/>
      <c r="H576" s="17"/>
      <c r="I576" s="17"/>
      <c r="J576" s="17"/>
      <c r="K576" s="17"/>
      <c r="L576" s="17"/>
      <c r="M576" s="17"/>
    </row>
    <row r="577" spans="1:13" ht="13.5">
      <c r="A577" s="17"/>
      <c r="B577" s="18"/>
      <c r="C577" s="48">
        <v>26</v>
      </c>
      <c r="D577" s="12"/>
      <c r="E577" s="17"/>
      <c r="F577" s="17"/>
      <c r="G577" s="17"/>
      <c r="H577" s="17"/>
      <c r="I577" s="17"/>
      <c r="J577" s="17"/>
      <c r="K577" s="17"/>
      <c r="L577" s="17"/>
      <c r="M577" s="17"/>
    </row>
    <row r="578" spans="1:13" ht="13.5">
      <c r="A578" s="17"/>
      <c r="B578" s="18"/>
      <c r="C578" s="48">
        <v>41</v>
      </c>
      <c r="D578" s="12"/>
      <c r="E578" s="17"/>
      <c r="F578" s="17"/>
      <c r="G578" s="17"/>
      <c r="H578" s="17"/>
      <c r="I578" s="17"/>
      <c r="J578" s="17"/>
      <c r="K578" s="17"/>
      <c r="L578" s="17"/>
      <c r="M578" s="17"/>
    </row>
    <row r="579" spans="1:13" ht="13.5">
      <c r="A579" s="17"/>
      <c r="B579" s="18"/>
      <c r="C579" s="48">
        <v>86</v>
      </c>
      <c r="D579" s="12"/>
      <c r="E579" s="17"/>
      <c r="F579" s="17"/>
      <c r="G579" s="17"/>
      <c r="H579" s="17"/>
      <c r="I579" s="17"/>
      <c r="J579" s="17"/>
      <c r="K579" s="17"/>
      <c r="L579" s="17"/>
      <c r="M579" s="17"/>
    </row>
    <row r="580" spans="1:13" ht="13.5">
      <c r="A580" s="17"/>
      <c r="B580" s="18"/>
      <c r="C580" s="48">
        <v>94</v>
      </c>
      <c r="D580" s="12"/>
      <c r="E580" s="17"/>
      <c r="F580" s="17"/>
      <c r="G580" s="17"/>
      <c r="H580" s="17"/>
      <c r="I580" s="17"/>
      <c r="J580" s="17"/>
      <c r="K580" s="17"/>
      <c r="L580" s="17"/>
      <c r="M580" s="17"/>
    </row>
    <row r="581" spans="1:13" ht="13.5">
      <c r="A581" s="17"/>
      <c r="B581" s="18"/>
      <c r="C581" s="48">
        <v>28</v>
      </c>
      <c r="D581" s="12"/>
      <c r="E581" s="17"/>
      <c r="F581" s="17"/>
      <c r="G581" s="17"/>
      <c r="H581" s="17"/>
      <c r="I581" s="17"/>
      <c r="J581" s="17"/>
      <c r="K581" s="17"/>
      <c r="L581" s="17"/>
      <c r="M581" s="17"/>
    </row>
    <row r="582" spans="1:13" ht="13.5">
      <c r="A582" s="17"/>
      <c r="B582" s="18"/>
      <c r="C582" s="48">
        <v>21</v>
      </c>
      <c r="D582" s="12"/>
      <c r="E582" s="17"/>
      <c r="F582" s="17"/>
      <c r="G582" s="17"/>
      <c r="H582" s="17"/>
      <c r="I582" s="17"/>
      <c r="J582" s="17"/>
      <c r="K582" s="17"/>
      <c r="L582" s="17"/>
      <c r="M582" s="17"/>
    </row>
    <row r="583" spans="1:13" ht="13.5">
      <c r="A583" s="17"/>
      <c r="B583" s="18"/>
      <c r="C583" s="48">
        <v>63</v>
      </c>
      <c r="D583" s="12"/>
      <c r="E583" s="17"/>
      <c r="F583" s="17"/>
      <c r="G583" s="17"/>
      <c r="H583" s="17"/>
      <c r="I583" s="17"/>
      <c r="J583" s="17"/>
      <c r="K583" s="17"/>
      <c r="L583" s="17"/>
      <c r="M583" s="17"/>
    </row>
    <row r="584" spans="1:13" ht="13.5">
      <c r="A584" s="17"/>
      <c r="B584" s="18"/>
      <c r="C584" s="48">
        <v>82</v>
      </c>
      <c r="D584" s="12"/>
      <c r="E584" s="17"/>
      <c r="F584" s="17"/>
      <c r="G584" s="17"/>
      <c r="H584" s="17"/>
      <c r="I584" s="17"/>
      <c r="J584" s="17"/>
      <c r="K584" s="17"/>
      <c r="L584" s="17"/>
      <c r="M584" s="17"/>
    </row>
    <row r="585" spans="1:13" ht="13.5">
      <c r="A585" s="17"/>
      <c r="B585" s="18"/>
      <c r="C585" s="48">
        <v>72</v>
      </c>
      <c r="D585" s="12"/>
      <c r="E585" s="17"/>
      <c r="F585" s="17"/>
      <c r="G585" s="17"/>
      <c r="H585" s="17"/>
      <c r="I585" s="17"/>
      <c r="J585" s="17"/>
      <c r="K585" s="17"/>
      <c r="L585" s="17"/>
      <c r="M585" s="17"/>
    </row>
    <row r="586" spans="1:13" ht="13.5">
      <c r="A586" s="17"/>
      <c r="B586" s="18"/>
      <c r="C586" s="48">
        <v>42</v>
      </c>
      <c r="D586" s="12"/>
      <c r="E586" s="17"/>
      <c r="F586" s="17"/>
      <c r="G586" s="17"/>
      <c r="H586" s="17"/>
      <c r="I586" s="17"/>
      <c r="J586" s="17"/>
      <c r="K586" s="17"/>
      <c r="L586" s="17"/>
      <c r="M586" s="17"/>
    </row>
    <row r="587" spans="1:13" ht="13.5">
      <c r="A587" s="17"/>
      <c r="B587" s="18"/>
      <c r="C587" s="48">
        <v>66</v>
      </c>
      <c r="D587" s="12"/>
      <c r="E587" s="17"/>
      <c r="F587" s="17"/>
      <c r="G587" s="17"/>
      <c r="H587" s="17"/>
      <c r="I587" s="17"/>
      <c r="J587" s="17"/>
      <c r="K587" s="17"/>
      <c r="L587" s="17"/>
      <c r="M587" s="17"/>
    </row>
    <row r="588" spans="1:13" ht="13.5">
      <c r="A588" s="17"/>
      <c r="B588" s="18"/>
      <c r="C588" s="48">
        <v>70</v>
      </c>
      <c r="D588" s="12"/>
      <c r="E588" s="17"/>
      <c r="F588" s="17"/>
      <c r="G588" s="17"/>
      <c r="H588" s="17"/>
      <c r="I588" s="17"/>
      <c r="J588" s="17"/>
      <c r="K588" s="17"/>
      <c r="L588" s="17"/>
      <c r="M588" s="17"/>
    </row>
    <row r="589" spans="1:13" ht="13.5">
      <c r="A589" s="17"/>
      <c r="B589" s="18"/>
      <c r="C589" s="48">
        <v>85</v>
      </c>
      <c r="D589" s="12"/>
      <c r="E589" s="17"/>
      <c r="F589" s="17"/>
      <c r="G589" s="17"/>
      <c r="H589" s="17"/>
      <c r="I589" s="17"/>
      <c r="J589" s="17"/>
      <c r="K589" s="17"/>
      <c r="L589" s="17"/>
      <c r="M589" s="17"/>
    </row>
    <row r="590" spans="1:13" ht="13.5">
      <c r="A590" s="17"/>
      <c r="B590" s="18"/>
      <c r="C590" s="48">
        <v>56</v>
      </c>
      <c r="D590" s="12"/>
      <c r="E590" s="17"/>
      <c r="F590" s="17"/>
      <c r="G590" s="17"/>
      <c r="H590" s="17"/>
      <c r="I590" s="17"/>
      <c r="J590" s="17"/>
      <c r="K590" s="17"/>
      <c r="L590" s="17"/>
      <c r="M590" s="17"/>
    </row>
    <row r="591" spans="1:13" ht="13.5">
      <c r="A591" s="17"/>
      <c r="B591" s="18"/>
      <c r="C591" s="48">
        <v>24</v>
      </c>
      <c r="D591" s="12"/>
      <c r="E591" s="17"/>
      <c r="F591" s="17"/>
      <c r="G591" s="17"/>
      <c r="H591" s="17"/>
      <c r="I591" s="17"/>
      <c r="J591" s="17"/>
      <c r="K591" s="17"/>
      <c r="L591" s="17"/>
      <c r="M591" s="17"/>
    </row>
    <row r="592" spans="1:13" ht="13.5">
      <c r="A592" s="17"/>
      <c r="B592" s="18"/>
      <c r="C592" s="48">
        <v>45</v>
      </c>
      <c r="D592" s="12"/>
      <c r="E592" s="17"/>
      <c r="F592" s="17"/>
      <c r="G592" s="17"/>
      <c r="H592" s="17"/>
      <c r="I592" s="17"/>
      <c r="J592" s="17"/>
      <c r="K592" s="17"/>
      <c r="L592" s="17"/>
      <c r="M592" s="17"/>
    </row>
    <row r="593" spans="1:13" ht="13.5">
      <c r="A593" s="17"/>
      <c r="B593" s="18"/>
      <c r="C593" s="48">
        <v>81</v>
      </c>
      <c r="D593" s="12"/>
      <c r="E593" s="17"/>
      <c r="F593" s="17"/>
      <c r="G593" s="17"/>
      <c r="H593" s="17"/>
      <c r="I593" s="17"/>
      <c r="J593" s="17"/>
      <c r="K593" s="17"/>
      <c r="L593" s="17"/>
      <c r="M593" s="17"/>
    </row>
    <row r="594" spans="1:13" ht="13.5">
      <c r="A594" s="17"/>
      <c r="B594" s="18"/>
      <c r="C594" s="48">
        <v>29</v>
      </c>
      <c r="D594" s="12"/>
      <c r="E594" s="17"/>
      <c r="F594" s="17"/>
      <c r="G594" s="17"/>
      <c r="H594" s="17"/>
      <c r="I594" s="17"/>
      <c r="J594" s="17"/>
      <c r="K594" s="17"/>
      <c r="L594" s="17"/>
      <c r="M594" s="17"/>
    </row>
    <row r="595" spans="1:13" ht="13.5">
      <c r="A595" s="17"/>
      <c r="B595" s="18"/>
      <c r="C595" s="48">
        <v>62</v>
      </c>
      <c r="D595" s="12"/>
      <c r="E595" s="17"/>
      <c r="F595" s="17"/>
      <c r="G595" s="17"/>
      <c r="H595" s="17"/>
      <c r="I595" s="17"/>
      <c r="J595" s="17"/>
      <c r="K595" s="17"/>
      <c r="L595" s="17"/>
      <c r="M595" s="17"/>
    </row>
    <row r="596" spans="1:13" ht="13.5">
      <c r="A596" s="17"/>
      <c r="B596" s="18"/>
      <c r="C596" s="48">
        <v>13</v>
      </c>
      <c r="D596" s="12"/>
      <c r="E596" s="17"/>
      <c r="F596" s="17"/>
      <c r="G596" s="17"/>
      <c r="H596" s="17"/>
      <c r="I596" s="17"/>
      <c r="J596" s="17"/>
      <c r="K596" s="17"/>
      <c r="L596" s="17"/>
      <c r="M596" s="17"/>
    </row>
    <row r="597" spans="1:13" ht="13.5">
      <c r="A597" s="17"/>
      <c r="B597" s="18"/>
      <c r="C597" s="48">
        <v>29</v>
      </c>
      <c r="D597" s="12"/>
      <c r="E597" s="17"/>
      <c r="F597" s="17"/>
      <c r="G597" s="17"/>
      <c r="H597" s="17"/>
      <c r="I597" s="17"/>
      <c r="J597" s="17"/>
      <c r="K597" s="17"/>
      <c r="L597" s="17"/>
      <c r="M597" s="17"/>
    </row>
    <row r="598" spans="1:13" ht="13.5">
      <c r="A598" s="17"/>
      <c r="B598" s="18"/>
      <c r="C598" s="48">
        <v>51</v>
      </c>
      <c r="D598" s="12"/>
      <c r="E598" s="17"/>
      <c r="F598" s="17"/>
      <c r="G598" s="17"/>
      <c r="H598" s="17"/>
      <c r="I598" s="17"/>
      <c r="J598" s="17"/>
      <c r="K598" s="17"/>
      <c r="L598" s="17"/>
      <c r="M598" s="17"/>
    </row>
    <row r="599" spans="1:13" ht="13.5">
      <c r="A599" s="17"/>
      <c r="B599" s="18"/>
      <c r="C599" s="48">
        <v>31</v>
      </c>
      <c r="D599" s="12"/>
      <c r="E599" s="17"/>
      <c r="F599" s="17"/>
      <c r="G599" s="17"/>
      <c r="H599" s="17"/>
      <c r="I599" s="17"/>
      <c r="J599" s="17"/>
      <c r="K599" s="17"/>
      <c r="L599" s="17"/>
      <c r="M599" s="17"/>
    </row>
    <row r="600" spans="1:13" ht="13.5">
      <c r="A600" s="17"/>
      <c r="B600" s="18"/>
      <c r="C600" s="48">
        <v>63</v>
      </c>
      <c r="D600" s="12"/>
      <c r="E600" s="17"/>
      <c r="F600" s="17"/>
      <c r="G600" s="17"/>
      <c r="H600" s="17"/>
      <c r="I600" s="17"/>
      <c r="J600" s="17"/>
      <c r="K600" s="17"/>
      <c r="L600" s="17"/>
      <c r="M600" s="17"/>
    </row>
    <row r="601" spans="1:13" ht="13.5">
      <c r="A601" s="17"/>
      <c r="B601" s="18"/>
      <c r="C601" s="48">
        <v>13</v>
      </c>
      <c r="D601" s="12"/>
      <c r="E601" s="17"/>
      <c r="F601" s="17"/>
      <c r="G601" s="17"/>
      <c r="H601" s="17"/>
      <c r="I601" s="17"/>
      <c r="J601" s="17"/>
      <c r="K601" s="17"/>
      <c r="L601" s="17"/>
      <c r="M601" s="17"/>
    </row>
    <row r="602" spans="1:13" ht="13.5">
      <c r="A602" s="17"/>
      <c r="B602" s="18"/>
      <c r="C602" s="48">
        <v>42</v>
      </c>
      <c r="D602" s="12"/>
      <c r="E602" s="17"/>
      <c r="F602" s="17"/>
      <c r="G602" s="17"/>
      <c r="H602" s="17"/>
      <c r="I602" s="17"/>
      <c r="J602" s="17"/>
      <c r="K602" s="17"/>
      <c r="L602" s="17"/>
      <c r="M602" s="17"/>
    </row>
    <row r="603" spans="1:13" ht="13.5">
      <c r="A603" s="17"/>
      <c r="B603" s="18"/>
      <c r="C603" s="48">
        <v>43</v>
      </c>
      <c r="D603" s="12"/>
      <c r="E603" s="17"/>
      <c r="F603" s="17"/>
      <c r="G603" s="17"/>
      <c r="H603" s="17"/>
      <c r="I603" s="17"/>
      <c r="J603" s="17"/>
      <c r="K603" s="17"/>
      <c r="L603" s="17"/>
      <c r="M603" s="17"/>
    </row>
    <row r="604" spans="1:13" ht="13.5">
      <c r="A604" s="17"/>
      <c r="B604" s="18"/>
      <c r="C604" s="48">
        <v>46</v>
      </c>
      <c r="D604" s="12"/>
      <c r="E604" s="17"/>
      <c r="F604" s="17"/>
      <c r="G604" s="17"/>
      <c r="H604" s="17"/>
      <c r="I604" s="17"/>
      <c r="J604" s="17"/>
      <c r="K604" s="17"/>
      <c r="L604" s="17"/>
      <c r="M604" s="17"/>
    </row>
    <row r="605" spans="1:13" ht="13.5">
      <c r="A605" s="17"/>
      <c r="B605" s="18"/>
      <c r="C605" s="48">
        <v>91</v>
      </c>
      <c r="D605" s="12"/>
      <c r="E605" s="17"/>
      <c r="F605" s="17"/>
      <c r="G605" s="17"/>
      <c r="H605" s="17"/>
      <c r="I605" s="17"/>
      <c r="J605" s="17"/>
      <c r="K605" s="17"/>
      <c r="L605" s="17"/>
      <c r="M605" s="17"/>
    </row>
    <row r="606" spans="1:13" ht="13.5">
      <c r="A606" s="17"/>
      <c r="B606" s="18"/>
      <c r="C606" s="48">
        <v>31</v>
      </c>
      <c r="D606" s="12"/>
      <c r="E606" s="17"/>
      <c r="F606" s="17"/>
      <c r="G606" s="17"/>
      <c r="H606" s="17"/>
      <c r="I606" s="17"/>
      <c r="J606" s="17"/>
      <c r="K606" s="17"/>
      <c r="L606" s="17"/>
      <c r="M606" s="17"/>
    </row>
    <row r="607" spans="1:13" ht="13.5">
      <c r="A607" s="17"/>
      <c r="B607" s="18"/>
      <c r="C607" s="48">
        <v>42</v>
      </c>
      <c r="D607" s="12"/>
      <c r="E607" s="17"/>
      <c r="F607" s="17"/>
      <c r="G607" s="17"/>
      <c r="H607" s="17"/>
      <c r="I607" s="17"/>
      <c r="J607" s="17"/>
      <c r="K607" s="17"/>
      <c r="L607" s="17"/>
      <c r="M607" s="17"/>
    </row>
    <row r="608" spans="1:13" ht="13.5">
      <c r="A608" s="17"/>
      <c r="B608" s="18"/>
      <c r="C608" s="48">
        <v>46</v>
      </c>
      <c r="D608" s="12"/>
      <c r="E608" s="17"/>
      <c r="F608" s="17"/>
      <c r="G608" s="17"/>
      <c r="H608" s="17"/>
      <c r="I608" s="17"/>
      <c r="J608" s="17"/>
      <c r="K608" s="17"/>
      <c r="L608" s="17"/>
      <c r="M608" s="17"/>
    </row>
    <row r="609" spans="1:13" ht="13.5">
      <c r="A609" s="17"/>
      <c r="B609" s="18"/>
      <c r="C609" s="48">
        <v>48</v>
      </c>
      <c r="D609" s="12"/>
      <c r="E609" s="17"/>
      <c r="F609" s="17"/>
      <c r="G609" s="17"/>
      <c r="H609" s="17"/>
      <c r="I609" s="17"/>
      <c r="J609" s="17"/>
      <c r="K609" s="17"/>
      <c r="L609" s="17"/>
      <c r="M609" s="17"/>
    </row>
    <row r="610" spans="1:13" ht="13.5">
      <c r="A610" s="17"/>
      <c r="B610" s="18"/>
      <c r="C610" s="48">
        <v>72</v>
      </c>
      <c r="D610" s="12"/>
      <c r="E610" s="17"/>
      <c r="F610" s="17"/>
      <c r="G610" s="17"/>
      <c r="H610" s="17"/>
      <c r="I610" s="17"/>
      <c r="J610" s="17"/>
      <c r="K610" s="17"/>
      <c r="L610" s="17"/>
      <c r="M610" s="17"/>
    </row>
    <row r="611" spans="1:13" ht="13.5">
      <c r="A611" s="17"/>
      <c r="B611" s="18"/>
      <c r="C611" s="48">
        <v>11</v>
      </c>
      <c r="D611" s="12"/>
      <c r="E611" s="17"/>
      <c r="F611" s="17"/>
      <c r="G611" s="17"/>
      <c r="H611" s="17"/>
      <c r="I611" s="17"/>
      <c r="J611" s="17"/>
      <c r="K611" s="17"/>
      <c r="L611" s="17"/>
      <c r="M611" s="17"/>
    </row>
    <row r="612" spans="1:13" ht="13.5">
      <c r="A612" s="17"/>
      <c r="B612" s="18"/>
      <c r="C612" s="48">
        <v>86</v>
      </c>
      <c r="D612" s="12"/>
      <c r="E612" s="17"/>
      <c r="F612" s="17"/>
      <c r="G612" s="17"/>
      <c r="H612" s="17"/>
      <c r="I612" s="17"/>
      <c r="J612" s="17"/>
      <c r="K612" s="17"/>
      <c r="L612" s="17"/>
      <c r="M612" s="17"/>
    </row>
    <row r="613" spans="1:13" ht="13.5">
      <c r="A613" s="17"/>
      <c r="B613" s="18"/>
      <c r="C613" s="48">
        <v>78</v>
      </c>
      <c r="D613" s="12"/>
      <c r="E613" s="17"/>
      <c r="F613" s="17"/>
      <c r="G613" s="17"/>
      <c r="H613" s="17"/>
      <c r="I613" s="17"/>
      <c r="J613" s="17"/>
      <c r="K613" s="17"/>
      <c r="L613" s="17"/>
      <c r="M613" s="17"/>
    </row>
    <row r="614" spans="1:13" ht="13.5">
      <c r="A614" s="17"/>
      <c r="B614" s="18"/>
      <c r="C614" s="48">
        <v>47</v>
      </c>
      <c r="D614" s="12"/>
      <c r="E614" s="17"/>
      <c r="F614" s="17"/>
      <c r="G614" s="17"/>
      <c r="H614" s="17"/>
      <c r="I614" s="17"/>
      <c r="J614" s="17"/>
      <c r="K614" s="17"/>
      <c r="L614" s="17"/>
      <c r="M614" s="17"/>
    </row>
    <row r="615" spans="1:13" ht="13.5">
      <c r="A615" s="17"/>
      <c r="B615" s="18"/>
      <c r="C615" s="48">
        <v>70</v>
      </c>
      <c r="D615" s="12"/>
      <c r="E615" s="17"/>
      <c r="F615" s="17"/>
      <c r="G615" s="17"/>
      <c r="H615" s="17"/>
      <c r="I615" s="17"/>
      <c r="J615" s="17"/>
      <c r="K615" s="17"/>
      <c r="L615" s="17"/>
      <c r="M615" s="17"/>
    </row>
    <row r="616" spans="1:13" ht="13.5">
      <c r="A616" s="17"/>
      <c r="B616" s="18"/>
      <c r="C616" s="48">
        <v>81</v>
      </c>
      <c r="D616" s="12"/>
      <c r="E616" s="17"/>
      <c r="F616" s="17"/>
      <c r="G616" s="17"/>
      <c r="H616" s="17"/>
      <c r="I616" s="17"/>
      <c r="J616" s="17"/>
      <c r="K616" s="17"/>
      <c r="L616" s="17"/>
      <c r="M616" s="17"/>
    </row>
    <row r="617" spans="1:13" ht="13.5">
      <c r="A617" s="17"/>
      <c r="B617" s="18"/>
      <c r="C617" s="48">
        <v>42</v>
      </c>
      <c r="D617" s="12"/>
      <c r="E617" s="17"/>
      <c r="F617" s="17"/>
      <c r="G617" s="17"/>
      <c r="H617" s="17"/>
      <c r="I617" s="17"/>
      <c r="J617" s="17"/>
      <c r="K617" s="17"/>
      <c r="L617" s="17"/>
      <c r="M617" s="17"/>
    </row>
    <row r="618" spans="1:13" ht="13.5">
      <c r="A618" s="17"/>
      <c r="B618" s="18"/>
      <c r="C618" s="48">
        <v>73</v>
      </c>
      <c r="D618" s="12"/>
      <c r="E618" s="17"/>
      <c r="F618" s="17"/>
      <c r="G618" s="17"/>
      <c r="H618" s="17"/>
      <c r="I618" s="17"/>
      <c r="J618" s="17"/>
      <c r="K618" s="17"/>
      <c r="L618" s="17"/>
      <c r="M618" s="17"/>
    </row>
    <row r="619" spans="1:13" ht="13.5">
      <c r="A619" s="17"/>
      <c r="B619" s="18"/>
      <c r="C619" s="48">
        <v>56</v>
      </c>
      <c r="D619" s="12"/>
      <c r="E619" s="17"/>
      <c r="F619" s="17"/>
      <c r="G619" s="17"/>
      <c r="H619" s="17"/>
      <c r="I619" s="17"/>
      <c r="J619" s="17"/>
      <c r="K619" s="17"/>
      <c r="L619" s="17"/>
      <c r="M619" s="17"/>
    </row>
    <row r="620" spans="1:13" ht="13.5">
      <c r="A620" s="17"/>
      <c r="B620" s="18"/>
      <c r="C620" s="48">
        <v>23</v>
      </c>
      <c r="D620" s="12"/>
      <c r="E620" s="17"/>
      <c r="F620" s="17"/>
      <c r="G620" s="17"/>
      <c r="H620" s="17"/>
      <c r="I620" s="17"/>
      <c r="J620" s="17"/>
      <c r="K620" s="17"/>
      <c r="L620" s="17"/>
      <c r="M620" s="17"/>
    </row>
    <row r="621" spans="1:13" ht="13.5">
      <c r="A621" s="17"/>
      <c r="B621" s="18"/>
      <c r="C621" s="48">
        <v>98</v>
      </c>
      <c r="D621" s="12"/>
      <c r="E621" s="17"/>
      <c r="F621" s="17"/>
      <c r="G621" s="17"/>
      <c r="H621" s="17"/>
      <c r="I621" s="17"/>
      <c r="J621" s="17"/>
      <c r="K621" s="17"/>
      <c r="L621" s="17"/>
      <c r="M621" s="17"/>
    </row>
    <row r="622" spans="1:13" ht="13.5">
      <c r="A622" s="17"/>
      <c r="B622" s="18"/>
      <c r="C622" s="48">
        <v>98</v>
      </c>
      <c r="D622" s="12"/>
      <c r="E622" s="17"/>
      <c r="F622" s="17"/>
      <c r="G622" s="17"/>
      <c r="H622" s="17"/>
      <c r="I622" s="17"/>
      <c r="J622" s="17"/>
      <c r="K622" s="17"/>
      <c r="L622" s="17"/>
      <c r="M622" s="17"/>
    </row>
    <row r="623" spans="1:13" ht="13.5">
      <c r="A623" s="17"/>
      <c r="B623" s="18"/>
      <c r="C623" s="48">
        <v>51</v>
      </c>
      <c r="D623" s="12"/>
      <c r="E623" s="17"/>
      <c r="F623" s="17"/>
      <c r="G623" s="17"/>
      <c r="H623" s="17"/>
      <c r="I623" s="17"/>
      <c r="J623" s="17"/>
      <c r="K623" s="17"/>
      <c r="L623" s="17"/>
      <c r="M623" s="17"/>
    </row>
    <row r="624" spans="1:13" ht="13.5">
      <c r="A624" s="17"/>
      <c r="B624" s="18"/>
      <c r="C624" s="48">
        <v>21</v>
      </c>
      <c r="D624" s="12"/>
      <c r="E624" s="17"/>
      <c r="F624" s="17"/>
      <c r="G624" s="17"/>
      <c r="H624" s="17"/>
      <c r="I624" s="17"/>
      <c r="J624" s="17"/>
      <c r="K624" s="17"/>
      <c r="L624" s="17"/>
      <c r="M624" s="17"/>
    </row>
    <row r="625" spans="1:13" ht="13.5">
      <c r="A625" s="17"/>
      <c r="B625" s="18"/>
      <c r="C625" s="48">
        <v>28</v>
      </c>
      <c r="D625" s="12"/>
      <c r="E625" s="17"/>
      <c r="F625" s="17"/>
      <c r="G625" s="17"/>
      <c r="H625" s="17"/>
      <c r="I625" s="17"/>
      <c r="J625" s="17"/>
      <c r="K625" s="17"/>
      <c r="L625" s="17"/>
      <c r="M625" s="17"/>
    </row>
    <row r="626" spans="1:13" ht="13.5">
      <c r="A626" s="17"/>
      <c r="B626" s="18"/>
      <c r="C626" s="48">
        <v>45</v>
      </c>
      <c r="D626" s="12"/>
      <c r="E626" s="17"/>
      <c r="F626" s="17"/>
      <c r="G626" s="17"/>
      <c r="H626" s="17"/>
      <c r="I626" s="17"/>
      <c r="J626" s="17"/>
      <c r="K626" s="17"/>
      <c r="L626" s="17"/>
      <c r="M626" s="17"/>
    </row>
    <row r="627" spans="1:13" ht="13.5">
      <c r="A627" s="17"/>
      <c r="B627" s="18"/>
      <c r="C627" s="48">
        <v>53</v>
      </c>
      <c r="D627" s="12"/>
      <c r="E627" s="17"/>
      <c r="F627" s="17"/>
      <c r="G627" s="17"/>
      <c r="H627" s="17"/>
      <c r="I627" s="17"/>
      <c r="J627" s="17"/>
      <c r="K627" s="17"/>
      <c r="L627" s="17"/>
      <c r="M627" s="17"/>
    </row>
    <row r="628" spans="1:13" ht="13.5">
      <c r="A628" s="17"/>
      <c r="B628" s="18"/>
      <c r="C628" s="48">
        <v>92</v>
      </c>
      <c r="D628" s="12"/>
      <c r="E628" s="17"/>
      <c r="F628" s="17"/>
      <c r="G628" s="17"/>
      <c r="H628" s="17"/>
      <c r="I628" s="17"/>
      <c r="J628" s="17"/>
      <c r="K628" s="17"/>
      <c r="L628" s="17"/>
      <c r="M628" s="17"/>
    </row>
    <row r="629" spans="1:13" ht="13.5">
      <c r="A629" s="17"/>
      <c r="B629" s="18"/>
      <c r="C629" s="48">
        <v>80</v>
      </c>
      <c r="D629" s="12"/>
      <c r="E629" s="17"/>
      <c r="F629" s="17"/>
      <c r="G629" s="17"/>
      <c r="H629" s="17"/>
      <c r="I629" s="17"/>
      <c r="J629" s="17"/>
      <c r="K629" s="17"/>
      <c r="L629" s="17"/>
      <c r="M629" s="17"/>
    </row>
    <row r="630" spans="1:13" ht="13.5">
      <c r="A630" s="17"/>
      <c r="B630" s="18"/>
      <c r="C630" s="48">
        <v>48</v>
      </c>
      <c r="D630" s="12"/>
      <c r="E630" s="17"/>
      <c r="F630" s="17"/>
      <c r="G630" s="17"/>
      <c r="H630" s="17"/>
      <c r="I630" s="17"/>
      <c r="J630" s="17"/>
      <c r="K630" s="17"/>
      <c r="L630" s="17"/>
      <c r="M630" s="17"/>
    </row>
    <row r="631" spans="1:13" ht="13.5">
      <c r="A631" s="17"/>
      <c r="B631" s="18"/>
      <c r="C631" s="48">
        <v>25</v>
      </c>
      <c r="D631" s="12"/>
      <c r="E631" s="17"/>
      <c r="F631" s="17"/>
      <c r="G631" s="17"/>
      <c r="H631" s="17"/>
      <c r="I631" s="17"/>
      <c r="J631" s="17"/>
      <c r="K631" s="17"/>
      <c r="L631" s="17"/>
      <c r="M631" s="17"/>
    </row>
    <row r="632" spans="1:13" ht="13.5">
      <c r="A632" s="17"/>
      <c r="B632" s="18"/>
      <c r="C632" s="48">
        <v>90</v>
      </c>
      <c r="D632" s="12"/>
      <c r="E632" s="17"/>
      <c r="F632" s="17"/>
      <c r="G632" s="17"/>
      <c r="H632" s="17"/>
      <c r="I632" s="17"/>
      <c r="J632" s="17"/>
      <c r="K632" s="17"/>
      <c r="L632" s="17"/>
      <c r="M632" s="17"/>
    </row>
    <row r="633" spans="1:13" ht="13.5">
      <c r="A633" s="17"/>
      <c r="B633" s="18"/>
      <c r="C633" s="48">
        <v>23</v>
      </c>
      <c r="D633" s="12"/>
      <c r="E633" s="17"/>
      <c r="F633" s="17"/>
      <c r="G633" s="17"/>
      <c r="H633" s="17"/>
      <c r="I633" s="17"/>
      <c r="J633" s="17"/>
      <c r="K633" s="17"/>
      <c r="L633" s="17"/>
      <c r="M633" s="17"/>
    </row>
    <row r="634" spans="1:13" ht="13.5">
      <c r="A634" s="17"/>
      <c r="B634" s="18"/>
      <c r="C634" s="48">
        <v>57</v>
      </c>
      <c r="D634" s="12"/>
      <c r="E634" s="17"/>
      <c r="F634" s="17"/>
      <c r="G634" s="17"/>
      <c r="H634" s="17"/>
      <c r="I634" s="17"/>
      <c r="J634" s="17"/>
      <c r="K634" s="17"/>
      <c r="L634" s="17"/>
      <c r="M634" s="17"/>
    </row>
    <row r="635" spans="1:13" ht="13.5">
      <c r="A635" s="17"/>
      <c r="B635" s="18"/>
      <c r="C635" s="48">
        <v>32</v>
      </c>
      <c r="D635" s="12"/>
      <c r="E635" s="17"/>
      <c r="F635" s="17"/>
      <c r="G635" s="17"/>
      <c r="H635" s="17"/>
      <c r="I635" s="17"/>
      <c r="J635" s="17"/>
      <c r="K635" s="17"/>
      <c r="L635" s="17"/>
      <c r="M635" s="17"/>
    </row>
    <row r="636" spans="1:13" ht="13.5">
      <c r="A636" s="17"/>
      <c r="B636" s="18"/>
      <c r="C636" s="48">
        <v>57</v>
      </c>
      <c r="D636" s="12"/>
      <c r="E636" s="17"/>
      <c r="F636" s="17"/>
      <c r="G636" s="17"/>
      <c r="H636" s="17"/>
      <c r="I636" s="17"/>
      <c r="J636" s="17"/>
      <c r="K636" s="17"/>
      <c r="L636" s="17"/>
      <c r="M636" s="17"/>
    </row>
    <row r="637" spans="1:13" ht="13.5">
      <c r="A637" s="17"/>
      <c r="B637" s="18"/>
      <c r="C637" s="48">
        <v>93</v>
      </c>
      <c r="D637" s="12"/>
      <c r="E637" s="17"/>
      <c r="F637" s="17"/>
      <c r="G637" s="17"/>
      <c r="H637" s="17"/>
      <c r="I637" s="17"/>
      <c r="J637" s="17"/>
      <c r="K637" s="17"/>
      <c r="L637" s="17"/>
      <c r="M637" s="17"/>
    </row>
    <row r="638" spans="1:13" ht="13.5">
      <c r="A638" s="17"/>
      <c r="B638" s="18"/>
      <c r="C638" s="48">
        <v>85</v>
      </c>
      <c r="D638" s="12"/>
      <c r="E638" s="17"/>
      <c r="F638" s="17"/>
      <c r="G638" s="17"/>
      <c r="H638" s="17"/>
      <c r="I638" s="17"/>
      <c r="J638" s="17"/>
      <c r="K638" s="17"/>
      <c r="L638" s="17"/>
      <c r="M638" s="17"/>
    </row>
    <row r="639" spans="1:13" ht="13.5">
      <c r="A639" s="17"/>
      <c r="B639" s="18"/>
      <c r="C639" s="48">
        <v>80</v>
      </c>
      <c r="D639" s="12"/>
      <c r="E639" s="17"/>
      <c r="F639" s="17"/>
      <c r="G639" s="17"/>
      <c r="H639" s="17"/>
      <c r="I639" s="17"/>
      <c r="J639" s="17"/>
      <c r="K639" s="17"/>
      <c r="L639" s="17"/>
      <c r="M639" s="17"/>
    </row>
    <row r="640" spans="1:13" ht="13.5">
      <c r="A640" s="17"/>
      <c r="B640" s="18"/>
      <c r="C640" s="48">
        <v>45</v>
      </c>
      <c r="D640" s="12"/>
      <c r="E640" s="17"/>
      <c r="F640" s="17"/>
      <c r="G640" s="17"/>
      <c r="H640" s="17"/>
      <c r="I640" s="17"/>
      <c r="J640" s="17"/>
      <c r="K640" s="17"/>
      <c r="L640" s="17"/>
      <c r="M640" s="17"/>
    </row>
    <row r="641" spans="1:13" ht="13.5">
      <c r="A641" s="17"/>
      <c r="B641" s="18"/>
      <c r="C641" s="48">
        <v>14</v>
      </c>
      <c r="D641" s="12"/>
      <c r="E641" s="17"/>
      <c r="F641" s="17"/>
      <c r="G641" s="17"/>
      <c r="H641" s="17"/>
      <c r="I641" s="17"/>
      <c r="J641" s="17"/>
      <c r="K641" s="17"/>
      <c r="L641" s="17"/>
      <c r="M641" s="17"/>
    </row>
  </sheetData>
  <mergeCells count="4">
    <mergeCell ref="A1:D1"/>
    <mergeCell ref="A2:D2"/>
    <mergeCell ref="A18:C18"/>
    <mergeCell ref="A19:C19"/>
  </mergeCells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:E1"/>
    </sheetView>
  </sheetViews>
  <sheetFormatPr defaultColWidth="12.8515625" defaultRowHeight="19.5" customHeight="1"/>
  <cols>
    <col min="1" max="1" width="23.421875" style="49" customWidth="1"/>
    <col min="2" max="2" width="2.421875" style="49" customWidth="1"/>
    <col min="3" max="3" width="11.00390625" style="49" customWidth="1"/>
    <col min="4" max="4" width="35.7109375" style="49" customWidth="1"/>
    <col min="5" max="5" width="11.8515625" style="49" customWidth="1"/>
    <col min="6" max="6" width="1.421875" style="49" customWidth="1"/>
    <col min="7" max="8" width="8.8515625" style="49" customWidth="1"/>
    <col min="9" max="16384" width="12.00390625" style="49" customWidth="1"/>
  </cols>
  <sheetData>
    <row r="1" spans="1:8" ht="13.5">
      <c r="A1" s="144" t="s">
        <v>572</v>
      </c>
      <c r="B1" s="144"/>
      <c r="C1" s="144"/>
      <c r="D1" s="144"/>
      <c r="E1" s="144"/>
      <c r="F1" s="12"/>
      <c r="G1" s="17"/>
      <c r="H1" s="17"/>
    </row>
    <row r="2" spans="1:8" ht="13.5">
      <c r="A2" s="144" t="s">
        <v>573</v>
      </c>
      <c r="B2" s="144"/>
      <c r="C2" s="144"/>
      <c r="D2" s="144"/>
      <c r="E2" s="144"/>
      <c r="F2" s="12"/>
      <c r="G2" s="17"/>
      <c r="H2" s="17"/>
    </row>
    <row r="3" spans="1:8" ht="13.5">
      <c r="A3" s="144" t="s">
        <v>574</v>
      </c>
      <c r="B3" s="144"/>
      <c r="C3" s="144"/>
      <c r="D3" s="144"/>
      <c r="E3" s="144"/>
      <c r="F3" s="12"/>
      <c r="G3" s="17"/>
      <c r="H3" s="17"/>
    </row>
    <row r="4" spans="1:8" ht="13.5">
      <c r="A4" s="144" t="s">
        <v>575</v>
      </c>
      <c r="B4" s="144"/>
      <c r="C4" s="144"/>
      <c r="D4" s="144"/>
      <c r="E4" s="144"/>
      <c r="F4" s="12"/>
      <c r="G4" s="17"/>
      <c r="H4" s="17"/>
    </row>
    <row r="5" spans="1:8" ht="13.5">
      <c r="A5" s="16"/>
      <c r="B5" s="16"/>
      <c r="C5" s="16"/>
      <c r="D5" s="16"/>
      <c r="E5" s="16"/>
      <c r="F5" s="17"/>
      <c r="G5" s="17"/>
      <c r="H5" s="17"/>
    </row>
    <row r="6" spans="1:8" ht="13.5">
      <c r="A6" s="35"/>
      <c r="B6" s="17"/>
      <c r="C6" s="35"/>
      <c r="D6" s="35"/>
      <c r="E6" s="17"/>
      <c r="F6" s="17"/>
      <c r="G6" s="17"/>
      <c r="H6" s="17"/>
    </row>
    <row r="7" spans="1:8" ht="13.5">
      <c r="A7" s="50" t="s">
        <v>464</v>
      </c>
      <c r="B7" s="51"/>
      <c r="C7" s="145" t="s">
        <v>465</v>
      </c>
      <c r="D7" s="145"/>
      <c r="E7" s="7"/>
      <c r="F7" s="17"/>
      <c r="G7" s="17"/>
      <c r="H7" s="17"/>
    </row>
    <row r="8" spans="1:8" ht="13.5">
      <c r="A8" s="10">
        <v>4.125</v>
      </c>
      <c r="B8" s="3"/>
      <c r="C8" s="52" t="s">
        <v>466</v>
      </c>
      <c r="D8" s="10">
        <v>0.03</v>
      </c>
      <c r="E8" s="12"/>
      <c r="F8" s="17"/>
      <c r="G8" s="17"/>
      <c r="H8" s="17"/>
    </row>
    <row r="9" spans="1:8" ht="13.5">
      <c r="A9" s="10">
        <v>5.1258</v>
      </c>
      <c r="B9" s="3"/>
      <c r="C9" s="52" t="s">
        <v>467</v>
      </c>
      <c r="D9" s="52" t="s">
        <v>468</v>
      </c>
      <c r="E9" s="12"/>
      <c r="F9" s="17"/>
      <c r="G9" s="17"/>
      <c r="H9" s="17"/>
    </row>
    <row r="10" spans="1:8" ht="13.5">
      <c r="A10" s="10">
        <v>0.0598</v>
      </c>
      <c r="B10" s="3"/>
      <c r="C10" s="52" t="s">
        <v>469</v>
      </c>
      <c r="D10" s="10" t="s">
        <v>470</v>
      </c>
      <c r="E10" s="12"/>
      <c r="F10" s="17"/>
      <c r="G10" s="17"/>
      <c r="H10" s="17"/>
    </row>
    <row r="11" spans="1:8" ht="13.5">
      <c r="A11" s="53"/>
      <c r="B11" s="17"/>
      <c r="C11" s="53"/>
      <c r="D11" s="53"/>
      <c r="E11" s="35"/>
      <c r="F11" s="17"/>
      <c r="G11" s="17"/>
      <c r="H11" s="17"/>
    </row>
    <row r="12" spans="1:8" ht="13.5">
      <c r="A12" s="50" t="s">
        <v>471</v>
      </c>
      <c r="B12" s="51"/>
      <c r="C12" s="146" t="s">
        <v>472</v>
      </c>
      <c r="D12" s="146"/>
      <c r="E12" s="146"/>
      <c r="F12" s="7"/>
      <c r="G12" s="17"/>
      <c r="H12" s="17"/>
    </row>
    <row r="13" spans="1:8" ht="13.5">
      <c r="A13" s="10">
        <v>4.125</v>
      </c>
      <c r="B13" s="3"/>
      <c r="C13" s="54" t="s">
        <v>473</v>
      </c>
      <c r="D13" s="10" t="s">
        <v>474</v>
      </c>
      <c r="E13" s="10"/>
      <c r="F13" s="12"/>
      <c r="G13" s="17"/>
      <c r="H13" s="17"/>
    </row>
    <row r="14" spans="1:8" ht="13.5">
      <c r="A14" s="10">
        <v>5.1258</v>
      </c>
      <c r="B14" s="3"/>
      <c r="C14" s="54" t="s">
        <v>475</v>
      </c>
      <c r="D14" s="10" t="s">
        <v>476</v>
      </c>
      <c r="E14" s="10"/>
      <c r="F14" s="12"/>
      <c r="G14" s="17"/>
      <c r="H14" s="17"/>
    </row>
    <row r="15" spans="1:8" ht="13.5">
      <c r="A15" s="10">
        <v>0.0598</v>
      </c>
      <c r="B15" s="3"/>
      <c r="C15" s="54" t="s">
        <v>477</v>
      </c>
      <c r="D15" s="10" t="s">
        <v>478</v>
      </c>
      <c r="E15" s="10"/>
      <c r="F15" s="12"/>
      <c r="G15" s="17"/>
      <c r="H15" s="17"/>
    </row>
    <row r="16" spans="1:8" ht="13.5">
      <c r="A16" s="53"/>
      <c r="B16" s="18"/>
      <c r="C16" s="54" t="s">
        <v>479</v>
      </c>
      <c r="D16" s="10" t="s">
        <v>480</v>
      </c>
      <c r="E16" s="10"/>
      <c r="F16" s="12"/>
      <c r="G16" s="17"/>
      <c r="H16" s="17"/>
    </row>
    <row r="17" spans="1:8" ht="13.5">
      <c r="A17" s="50" t="s">
        <v>481</v>
      </c>
      <c r="B17" s="55"/>
      <c r="C17" s="54" t="s">
        <v>482</v>
      </c>
      <c r="D17" s="10" t="s">
        <v>483</v>
      </c>
      <c r="E17" s="10"/>
      <c r="F17" s="12"/>
      <c r="G17" s="17"/>
      <c r="H17" s="17"/>
    </row>
    <row r="18" spans="1:8" ht="13.5">
      <c r="A18" s="10">
        <v>4.125</v>
      </c>
      <c r="B18" s="3"/>
      <c r="C18" s="54" t="s">
        <v>484</v>
      </c>
      <c r="D18" s="10" t="s">
        <v>485</v>
      </c>
      <c r="E18" s="10"/>
      <c r="F18" s="12"/>
      <c r="G18" s="17"/>
      <c r="H18" s="17"/>
    </row>
    <row r="19" spans="1:8" ht="13.5">
      <c r="A19" s="10">
        <v>5.1258</v>
      </c>
      <c r="B19" s="12"/>
      <c r="C19" s="53"/>
      <c r="D19" s="53"/>
      <c r="E19" s="53"/>
      <c r="F19" s="17"/>
      <c r="G19" s="17"/>
      <c r="H19" s="17"/>
    </row>
    <row r="20" spans="1:8" ht="13.5">
      <c r="A20" s="10">
        <v>0.0598</v>
      </c>
      <c r="B20" s="5"/>
      <c r="C20" s="146" t="s">
        <v>486</v>
      </c>
      <c r="D20" s="146"/>
      <c r="E20" s="146"/>
      <c r="F20" s="7"/>
      <c r="G20" s="17"/>
      <c r="H20" s="17"/>
    </row>
    <row r="21" spans="1:8" ht="13.5">
      <c r="A21" s="16"/>
      <c r="B21" s="18"/>
      <c r="C21" s="54"/>
      <c r="D21" s="23" t="s">
        <v>487</v>
      </c>
      <c r="E21" s="56">
        <v>0.12589</v>
      </c>
      <c r="F21" s="12"/>
      <c r="G21" s="17"/>
      <c r="H21" s="17"/>
    </row>
    <row r="22" spans="1:8" ht="13.5">
      <c r="A22" s="17"/>
      <c r="B22" s="18"/>
      <c r="C22" s="54"/>
      <c r="D22" s="23" t="s">
        <v>488</v>
      </c>
      <c r="E22" s="57">
        <v>0.2558</v>
      </c>
      <c r="F22" s="12"/>
      <c r="G22" s="17"/>
      <c r="H22" s="17"/>
    </row>
    <row r="23" spans="1:8" ht="13.5">
      <c r="A23" s="17"/>
      <c r="B23" s="18"/>
      <c r="C23" s="54"/>
      <c r="D23" s="23" t="s">
        <v>489</v>
      </c>
      <c r="E23" s="58">
        <v>0.012454</v>
      </c>
      <c r="F23" s="12"/>
      <c r="G23" s="19"/>
      <c r="H23" s="19"/>
    </row>
    <row r="24" spans="1:8" ht="13.5">
      <c r="A24" s="17"/>
      <c r="B24" s="18"/>
      <c r="C24" s="54"/>
      <c r="D24" s="23" t="s">
        <v>490</v>
      </c>
      <c r="E24" s="59">
        <v>0.49</v>
      </c>
      <c r="F24" s="3"/>
      <c r="G24" s="60">
        <v>3</v>
      </c>
      <c r="H24" s="4" t="s">
        <v>491</v>
      </c>
    </row>
    <row r="25" spans="1:8" ht="27.75">
      <c r="A25" s="17"/>
      <c r="B25" s="18"/>
      <c r="C25" s="54"/>
      <c r="D25" s="23" t="s">
        <v>492</v>
      </c>
      <c r="E25" s="11"/>
      <c r="F25" s="3"/>
      <c r="G25" s="10">
        <v>42</v>
      </c>
      <c r="H25" s="10">
        <v>1255</v>
      </c>
    </row>
    <row r="26" spans="1:8" ht="27.75">
      <c r="A26" s="17"/>
      <c r="B26" s="18"/>
      <c r="C26" s="54"/>
      <c r="D26" s="23" t="s">
        <v>493</v>
      </c>
      <c r="E26" s="11"/>
      <c r="F26" s="3"/>
      <c r="G26" s="10">
        <v>4</v>
      </c>
      <c r="H26" s="10">
        <v>32</v>
      </c>
    </row>
  </sheetData>
  <mergeCells count="7">
    <mergeCell ref="C20:E20"/>
    <mergeCell ref="A1:E1"/>
    <mergeCell ref="A2:E2"/>
    <mergeCell ref="A3:E3"/>
    <mergeCell ref="A4:E4"/>
    <mergeCell ref="C7:D7"/>
    <mergeCell ref="C12:E12"/>
  </mergeCells>
  <printOptions/>
  <pageMargins left="0.7000000476837158" right="0.7000000476837158" top="0.75" bottom="0.75" header="0.30000001192092896" footer="0.30000001192092896"/>
  <pageSetup firstPageNumber="1" useFirstPageNumber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1" sqref="A1:E1"/>
    </sheetView>
  </sheetViews>
  <sheetFormatPr defaultColWidth="12.8515625" defaultRowHeight="19.5" customHeight="1"/>
  <cols>
    <col min="1" max="1" width="23.421875" style="61" customWidth="1"/>
    <col min="2" max="2" width="2.421875" style="61" customWidth="1"/>
    <col min="3" max="3" width="11.00390625" style="61" customWidth="1"/>
    <col min="4" max="4" width="35.7109375" style="61" customWidth="1"/>
    <col min="5" max="5" width="11.8515625" style="61" customWidth="1"/>
    <col min="6" max="6" width="1.421875" style="61" customWidth="1"/>
    <col min="7" max="8" width="8.8515625" style="61" customWidth="1"/>
    <col min="9" max="16384" width="12.00390625" style="61" customWidth="1"/>
  </cols>
  <sheetData>
    <row r="1" spans="1:8" ht="13.5">
      <c r="A1" s="144" t="s">
        <v>572</v>
      </c>
      <c r="B1" s="144"/>
      <c r="C1" s="144"/>
      <c r="D1" s="144"/>
      <c r="E1" s="144"/>
      <c r="F1" s="12"/>
      <c r="G1" s="17"/>
      <c r="H1" s="17"/>
    </row>
    <row r="2" spans="1:8" ht="13.5">
      <c r="A2" s="144" t="s">
        <v>573</v>
      </c>
      <c r="B2" s="144"/>
      <c r="C2" s="144"/>
      <c r="D2" s="144"/>
      <c r="E2" s="144"/>
      <c r="F2" s="12"/>
      <c r="G2" s="17"/>
      <c r="H2" s="17"/>
    </row>
    <row r="3" spans="1:8" ht="13.5">
      <c r="A3" s="144" t="s">
        <v>574</v>
      </c>
      <c r="B3" s="144"/>
      <c r="C3" s="144"/>
      <c r="D3" s="144"/>
      <c r="E3" s="144"/>
      <c r="F3" s="12"/>
      <c r="G3" s="17"/>
      <c r="H3" s="17"/>
    </row>
    <row r="4" spans="1:8" ht="13.5">
      <c r="A4" s="144" t="s">
        <v>575</v>
      </c>
      <c r="B4" s="144"/>
      <c r="C4" s="144"/>
      <c r="D4" s="144"/>
      <c r="E4" s="144"/>
      <c r="F4" s="12"/>
      <c r="G4" s="17"/>
      <c r="H4" s="17"/>
    </row>
    <row r="5" spans="1:8" ht="13.5">
      <c r="A5" s="16"/>
      <c r="B5" s="16"/>
      <c r="C5" s="16"/>
      <c r="D5" s="16"/>
      <c r="E5" s="16"/>
      <c r="F5" s="17"/>
      <c r="G5" s="17"/>
      <c r="H5" s="17"/>
    </row>
    <row r="6" spans="1:8" ht="13.5">
      <c r="A6" s="35"/>
      <c r="B6" s="17"/>
      <c r="C6" s="35"/>
      <c r="D6" s="35"/>
      <c r="E6" s="17"/>
      <c r="F6" s="17"/>
      <c r="G6" s="17"/>
      <c r="H6" s="17"/>
    </row>
    <row r="7" spans="1:8" ht="13.5">
      <c r="A7" s="50" t="s">
        <v>464</v>
      </c>
      <c r="B7" s="51"/>
      <c r="C7" s="145" t="s">
        <v>465</v>
      </c>
      <c r="D7" s="145"/>
      <c r="E7" s="7"/>
      <c r="F7" s="17"/>
      <c r="G7" s="17"/>
      <c r="H7" s="17"/>
    </row>
    <row r="8" spans="1:8" ht="13.5">
      <c r="A8" s="48">
        <v>4.125</v>
      </c>
      <c r="B8" s="3"/>
      <c r="C8" s="52" t="s">
        <v>466</v>
      </c>
      <c r="D8" s="10">
        <v>0.03</v>
      </c>
      <c r="E8" s="12"/>
      <c r="F8" s="17"/>
      <c r="G8" s="17"/>
      <c r="H8" s="17"/>
    </row>
    <row r="9" spans="1:8" ht="13.5">
      <c r="A9" s="48">
        <v>5.1258</v>
      </c>
      <c r="B9" s="3"/>
      <c r="C9" s="52" t="s">
        <v>467</v>
      </c>
      <c r="D9" s="52" t="s">
        <v>468</v>
      </c>
      <c r="E9" s="12"/>
      <c r="F9" s="17"/>
      <c r="G9" s="17"/>
      <c r="H9" s="17"/>
    </row>
    <row r="10" spans="1:8" ht="13.5">
      <c r="A10" s="48">
        <v>0.0598</v>
      </c>
      <c r="B10" s="3"/>
      <c r="C10" s="52" t="s">
        <v>469</v>
      </c>
      <c r="D10" s="10" t="s">
        <v>470</v>
      </c>
      <c r="E10" s="12"/>
      <c r="F10" s="17"/>
      <c r="G10" s="17"/>
      <c r="H10" s="17"/>
    </row>
    <row r="11" spans="1:8" ht="13.5">
      <c r="A11" s="53"/>
      <c r="B11" s="17"/>
      <c r="C11" s="53"/>
      <c r="D11" s="53"/>
      <c r="E11" s="35"/>
      <c r="F11" s="17"/>
      <c r="G11" s="17"/>
      <c r="H11" s="17"/>
    </row>
    <row r="12" spans="1:8" ht="13.5">
      <c r="A12" s="50" t="s">
        <v>471</v>
      </c>
      <c r="B12" s="51"/>
      <c r="C12" s="146" t="s">
        <v>472</v>
      </c>
      <c r="D12" s="146"/>
      <c r="E12" s="146"/>
      <c r="F12" s="7"/>
      <c r="G12" s="17"/>
      <c r="H12" s="17"/>
    </row>
    <row r="13" spans="1:8" ht="13.5">
      <c r="A13" s="62">
        <v>4.125</v>
      </c>
      <c r="B13" s="3"/>
      <c r="C13" s="54" t="s">
        <v>473</v>
      </c>
      <c r="D13" s="10" t="s">
        <v>474</v>
      </c>
      <c r="E13" s="57">
        <v>0.03</v>
      </c>
      <c r="F13" s="12"/>
      <c r="G13" s="17"/>
      <c r="H13" s="17"/>
    </row>
    <row r="14" spans="1:8" ht="13.5">
      <c r="A14" s="62">
        <v>5.1258</v>
      </c>
      <c r="B14" s="3"/>
      <c r="C14" s="54" t="s">
        <v>475</v>
      </c>
      <c r="D14" s="10" t="s">
        <v>476</v>
      </c>
      <c r="E14" s="57">
        <v>3</v>
      </c>
      <c r="F14" s="12"/>
      <c r="G14" s="17"/>
      <c r="H14" s="17"/>
    </row>
    <row r="15" spans="1:8" ht="13.5">
      <c r="A15" s="62">
        <v>0.0598</v>
      </c>
      <c r="B15" s="3"/>
      <c r="C15" s="54" t="s">
        <v>477</v>
      </c>
      <c r="D15" s="10" t="s">
        <v>478</v>
      </c>
      <c r="E15" s="57">
        <v>0.03</v>
      </c>
      <c r="F15" s="12"/>
      <c r="G15" s="17"/>
      <c r="H15" s="17"/>
    </row>
    <row r="16" spans="1:8" ht="13.5">
      <c r="A16" s="53"/>
      <c r="B16" s="18"/>
      <c r="C16" s="54" t="s">
        <v>479</v>
      </c>
      <c r="D16" s="10" t="s">
        <v>480</v>
      </c>
      <c r="E16" s="57">
        <v>0.03</v>
      </c>
      <c r="F16" s="12"/>
      <c r="G16" s="17"/>
      <c r="H16" s="17"/>
    </row>
    <row r="17" spans="1:8" ht="13.5">
      <c r="A17" s="50" t="s">
        <v>481</v>
      </c>
      <c r="B17" s="55"/>
      <c r="C17" s="54" t="s">
        <v>482</v>
      </c>
      <c r="D17" s="10" t="s">
        <v>483</v>
      </c>
      <c r="E17" s="57">
        <v>0.03</v>
      </c>
      <c r="F17" s="12"/>
      <c r="G17" s="17"/>
      <c r="H17" s="17"/>
    </row>
    <row r="18" spans="1:8" ht="13.5">
      <c r="A18" s="63">
        <v>4.125</v>
      </c>
      <c r="B18" s="3"/>
      <c r="C18" s="54" t="s">
        <v>484</v>
      </c>
      <c r="D18" s="10" t="s">
        <v>485</v>
      </c>
      <c r="E18" s="64">
        <v>0.025</v>
      </c>
      <c r="F18" s="12"/>
      <c r="G18" s="17"/>
      <c r="H18" s="17"/>
    </row>
    <row r="19" spans="1:8" ht="13.5">
      <c r="A19" s="63">
        <v>5.1258</v>
      </c>
      <c r="B19" s="12"/>
      <c r="C19" s="53"/>
      <c r="D19" s="53"/>
      <c r="E19" s="53"/>
      <c r="F19" s="17"/>
      <c r="G19" s="17"/>
      <c r="H19" s="17"/>
    </row>
    <row r="20" spans="1:8" ht="13.5">
      <c r="A20" s="63">
        <v>0.0598</v>
      </c>
      <c r="B20" s="5"/>
      <c r="C20" s="146" t="s">
        <v>486</v>
      </c>
      <c r="D20" s="146"/>
      <c r="E20" s="146"/>
      <c r="F20" s="7"/>
      <c r="G20" s="17"/>
      <c r="H20" s="17"/>
    </row>
    <row r="21" spans="1:8" ht="13.5">
      <c r="A21" s="16"/>
      <c r="B21" s="18"/>
      <c r="C21" s="54"/>
      <c r="D21" s="23" t="s">
        <v>487</v>
      </c>
      <c r="E21" s="64">
        <v>0.12589</v>
      </c>
      <c r="F21" s="12"/>
      <c r="G21" s="17"/>
      <c r="H21" s="17"/>
    </row>
    <row r="22" spans="1:8" ht="13.5">
      <c r="A22" s="17"/>
      <c r="B22" s="18"/>
      <c r="C22" s="54"/>
      <c r="D22" s="23" t="s">
        <v>488</v>
      </c>
      <c r="E22" s="10">
        <v>0.2558</v>
      </c>
      <c r="F22" s="12"/>
      <c r="G22" s="17" t="s">
        <v>494</v>
      </c>
      <c r="H22" s="17"/>
    </row>
    <row r="23" spans="1:8" ht="13.5">
      <c r="A23" s="17"/>
      <c r="B23" s="18"/>
      <c r="C23" s="54"/>
      <c r="D23" s="23" t="s">
        <v>489</v>
      </c>
      <c r="E23" s="65">
        <v>0.012454</v>
      </c>
      <c r="F23" s="12"/>
      <c r="G23" s="19"/>
      <c r="H23" s="19"/>
    </row>
    <row r="24" spans="1:8" ht="13.5">
      <c r="A24" s="17"/>
      <c r="B24" s="18"/>
      <c r="C24" s="54"/>
      <c r="D24" s="23" t="s">
        <v>490</v>
      </c>
      <c r="E24" s="66">
        <v>0.49</v>
      </c>
      <c r="F24" s="3"/>
      <c r="G24" s="60">
        <v>3</v>
      </c>
      <c r="H24" s="4" t="s">
        <v>491</v>
      </c>
    </row>
    <row r="25" spans="1:8" ht="27.75">
      <c r="A25" s="17"/>
      <c r="B25" s="18"/>
      <c r="C25" s="54"/>
      <c r="D25" s="23" t="s">
        <v>492</v>
      </c>
      <c r="E25" s="67">
        <f>G25/H25</f>
        <v>0.03346613545816733</v>
      </c>
      <c r="F25" s="3"/>
      <c r="G25" s="10">
        <v>42</v>
      </c>
      <c r="H25" s="10">
        <v>1255</v>
      </c>
    </row>
    <row r="26" spans="1:8" ht="27.75">
      <c r="A26" s="17"/>
      <c r="B26" s="18"/>
      <c r="C26" s="54"/>
      <c r="D26" s="23" t="s">
        <v>493</v>
      </c>
      <c r="E26" s="67">
        <f>G26/H26</f>
        <v>0.125</v>
      </c>
      <c r="F26" s="3"/>
      <c r="G26" s="10">
        <v>4</v>
      </c>
      <c r="H26" s="10">
        <v>32</v>
      </c>
    </row>
    <row r="27" spans="1:8" ht="13.5">
      <c r="A27" s="17"/>
      <c r="B27" s="17"/>
      <c r="C27" s="16"/>
      <c r="D27" s="16"/>
      <c r="E27" s="16"/>
      <c r="F27" s="17"/>
      <c r="G27" s="16"/>
      <c r="H27" s="16"/>
    </row>
    <row r="28" spans="1:8" ht="13.5">
      <c r="A28" s="17"/>
      <c r="B28" s="17"/>
      <c r="C28" s="17"/>
      <c r="D28" s="17"/>
      <c r="E28" s="17">
        <f>100*E25</f>
        <v>3.346613545816733</v>
      </c>
      <c r="F28" s="17"/>
      <c r="G28" s="17"/>
      <c r="H28" s="17"/>
    </row>
  </sheetData>
  <mergeCells count="7">
    <mergeCell ref="C20:E20"/>
    <mergeCell ref="A1:E1"/>
    <mergeCell ref="A2:E2"/>
    <mergeCell ref="A3:E3"/>
    <mergeCell ref="A4:E4"/>
    <mergeCell ref="C7:D7"/>
    <mergeCell ref="C12:E12"/>
  </mergeCells>
  <printOptions/>
  <pageMargins left="0.7000000476837158" right="0.7000000476837158" top="0.75" bottom="0.75" header="0.30000001192092896" footer="0.30000001192092896"/>
  <pageSetup firstPageNumber="1" useFirstPageNumber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showGridLines="0" workbookViewId="0" topLeftCell="A1">
      <selection activeCell="A1" sqref="A1"/>
    </sheetView>
  </sheetViews>
  <sheetFormatPr defaultColWidth="12.8515625" defaultRowHeight="19.5" customHeight="1"/>
  <cols>
    <col min="1" max="1" width="9.8515625" style="68" customWidth="1"/>
    <col min="2" max="2" width="10.421875" style="68" customWidth="1"/>
    <col min="3" max="3" width="10.8515625" style="68" customWidth="1"/>
    <col min="4" max="4" width="1.421875" style="68" customWidth="1"/>
    <col min="5" max="5" width="3.8515625" style="68" customWidth="1"/>
    <col min="6" max="10" width="8.8515625" style="68" customWidth="1"/>
    <col min="11" max="11" width="17.8515625" style="68" customWidth="1"/>
    <col min="12" max="16384" width="12.00390625" style="68" customWidth="1"/>
  </cols>
  <sheetData>
    <row r="1" spans="1:11" ht="21" customHeight="1">
      <c r="A1" s="17"/>
      <c r="B1" s="17"/>
      <c r="C1" s="17"/>
      <c r="D1" s="18"/>
      <c r="E1" s="69" t="s">
        <v>495</v>
      </c>
      <c r="F1" s="70"/>
      <c r="G1" s="70"/>
      <c r="H1" s="70"/>
      <c r="I1" s="70"/>
      <c r="J1" s="70"/>
      <c r="K1" s="71"/>
    </row>
    <row r="2" spans="1:11" ht="14.25" customHeight="1">
      <c r="A2" s="19"/>
      <c r="B2" s="19"/>
      <c r="C2" s="19"/>
      <c r="D2" s="17"/>
      <c r="E2" s="16"/>
      <c r="F2" s="15"/>
      <c r="G2" s="15"/>
      <c r="H2" s="15"/>
      <c r="I2" s="15"/>
      <c r="J2" s="15"/>
      <c r="K2" s="15"/>
    </row>
    <row r="3" spans="1:11" ht="14.25" customHeight="1">
      <c r="A3" s="4" t="s">
        <v>578</v>
      </c>
      <c r="B3" s="4" t="s">
        <v>579</v>
      </c>
      <c r="C3" s="4" t="s">
        <v>577</v>
      </c>
      <c r="D3" s="12"/>
      <c r="E3" s="18">
        <v>1</v>
      </c>
      <c r="F3" s="4" t="s">
        <v>496</v>
      </c>
      <c r="G3" s="4"/>
      <c r="H3" s="4"/>
      <c r="I3" s="4"/>
      <c r="J3" s="4"/>
      <c r="K3" s="4"/>
    </row>
    <row r="4" spans="1:11" ht="14.25" customHeight="1">
      <c r="A4" s="9">
        <v>40707</v>
      </c>
      <c r="B4" s="10" t="s">
        <v>583</v>
      </c>
      <c r="C4" s="8">
        <v>15546</v>
      </c>
      <c r="D4" s="12"/>
      <c r="E4" s="18">
        <v>2</v>
      </c>
      <c r="F4" s="72" t="s">
        <v>497</v>
      </c>
      <c r="G4" s="15"/>
      <c r="H4" s="15"/>
      <c r="I4" s="15"/>
      <c r="J4" s="15"/>
      <c r="K4" s="73"/>
    </row>
    <row r="5" spans="1:11" ht="14.25" customHeight="1">
      <c r="A5" s="9">
        <v>40708</v>
      </c>
      <c r="B5" s="10" t="s">
        <v>583</v>
      </c>
      <c r="C5" s="8">
        <v>25857</v>
      </c>
      <c r="D5" s="12"/>
      <c r="E5" s="18"/>
      <c r="F5" s="72" t="s">
        <v>497</v>
      </c>
      <c r="G5" s="15"/>
      <c r="H5" s="15"/>
      <c r="I5" s="15"/>
      <c r="J5" s="15"/>
      <c r="K5" s="73"/>
    </row>
    <row r="6" spans="1:11" ht="14.25" customHeight="1">
      <c r="A6" s="9">
        <v>40709</v>
      </c>
      <c r="B6" s="10" t="s">
        <v>583</v>
      </c>
      <c r="C6" s="8">
        <v>22494</v>
      </c>
      <c r="D6" s="12"/>
      <c r="E6" s="18"/>
      <c r="F6" s="72" t="s">
        <v>497</v>
      </c>
      <c r="G6" s="15"/>
      <c r="H6" s="15"/>
      <c r="I6" s="15"/>
      <c r="J6" s="15"/>
      <c r="K6" s="73"/>
    </row>
    <row r="7" spans="1:11" ht="14.25" customHeight="1">
      <c r="A7" s="9">
        <v>40710</v>
      </c>
      <c r="B7" s="10" t="s">
        <v>587</v>
      </c>
      <c r="C7" s="8">
        <v>22479</v>
      </c>
      <c r="D7" s="12"/>
      <c r="E7" s="18"/>
      <c r="F7" s="72" t="s">
        <v>497</v>
      </c>
      <c r="G7" s="15"/>
      <c r="H7" s="15"/>
      <c r="I7" s="15"/>
      <c r="J7" s="15"/>
      <c r="K7" s="73"/>
    </row>
    <row r="8" spans="1:11" ht="14.25" customHeight="1">
      <c r="A8" s="9">
        <v>40711</v>
      </c>
      <c r="B8" s="10" t="s">
        <v>587</v>
      </c>
      <c r="C8" s="8">
        <v>30664</v>
      </c>
      <c r="D8" s="12"/>
      <c r="E8" s="18"/>
      <c r="F8" s="72" t="s">
        <v>497</v>
      </c>
      <c r="G8" s="15"/>
      <c r="H8" s="15"/>
      <c r="I8" s="15"/>
      <c r="J8" s="15"/>
      <c r="K8" s="73"/>
    </row>
    <row r="9" spans="1:11" ht="14.25" customHeight="1">
      <c r="A9" s="9">
        <v>40712</v>
      </c>
      <c r="B9" s="10" t="s">
        <v>590</v>
      </c>
      <c r="C9" s="8">
        <v>19252</v>
      </c>
      <c r="D9" s="12"/>
      <c r="E9" s="18"/>
      <c r="F9" s="72" t="s">
        <v>497</v>
      </c>
      <c r="G9" s="15"/>
      <c r="H9" s="15"/>
      <c r="I9" s="15"/>
      <c r="J9" s="15"/>
      <c r="K9" s="73"/>
    </row>
    <row r="10" spans="1:11" ht="14.25" customHeight="1">
      <c r="A10" s="9">
        <v>40713</v>
      </c>
      <c r="B10" s="10" t="s">
        <v>587</v>
      </c>
      <c r="C10" s="8">
        <v>26478</v>
      </c>
      <c r="D10" s="12"/>
      <c r="E10" s="18"/>
      <c r="F10" s="72" t="s">
        <v>497</v>
      </c>
      <c r="G10" s="15"/>
      <c r="H10" s="15"/>
      <c r="I10" s="15"/>
      <c r="J10" s="15"/>
      <c r="K10" s="73"/>
    </row>
    <row r="11" spans="1:11" ht="14.25" customHeight="1">
      <c r="A11" s="9">
        <v>40714</v>
      </c>
      <c r="B11" s="10" t="s">
        <v>587</v>
      </c>
      <c r="C11" s="8">
        <v>15996</v>
      </c>
      <c r="D11" s="12"/>
      <c r="E11" s="18"/>
      <c r="F11" s="72" t="s">
        <v>497</v>
      </c>
      <c r="G11" s="15"/>
      <c r="H11" s="15"/>
      <c r="I11" s="15"/>
      <c r="J11" s="15"/>
      <c r="K11" s="73"/>
    </row>
    <row r="12" spans="1:11" ht="14.25" customHeight="1">
      <c r="A12" s="15"/>
      <c r="B12" s="15"/>
      <c r="C12" s="16"/>
      <c r="D12" s="17"/>
      <c r="E12" s="17"/>
      <c r="F12" s="15"/>
      <c r="G12" s="15"/>
      <c r="H12" s="15"/>
      <c r="I12" s="15"/>
      <c r="J12" s="15"/>
      <c r="K12" s="15"/>
    </row>
    <row r="13" spans="1:11" ht="28.5" customHeight="1">
      <c r="A13" s="4" t="s">
        <v>579</v>
      </c>
      <c r="B13" s="2" t="s">
        <v>595</v>
      </c>
      <c r="C13" s="12"/>
      <c r="D13" s="17"/>
      <c r="E13" s="18">
        <v>3</v>
      </c>
      <c r="F13" s="21" t="s">
        <v>498</v>
      </c>
      <c r="G13" s="16"/>
      <c r="H13" s="16"/>
      <c r="I13" s="16"/>
      <c r="J13" s="16"/>
      <c r="K13" s="74"/>
    </row>
    <row r="14" spans="1:11" ht="14.25" customHeight="1">
      <c r="A14" s="10" t="s">
        <v>583</v>
      </c>
      <c r="B14" s="11"/>
      <c r="C14" s="12"/>
      <c r="D14" s="17"/>
      <c r="E14" s="18"/>
      <c r="F14" s="37" t="s">
        <v>499</v>
      </c>
      <c r="G14" s="19"/>
      <c r="H14" s="19"/>
      <c r="I14" s="19"/>
      <c r="J14" s="19"/>
      <c r="K14" s="75"/>
    </row>
    <row r="15" spans="1:11" ht="14.25" customHeight="1">
      <c r="A15" s="10" t="s">
        <v>587</v>
      </c>
      <c r="B15" s="11"/>
      <c r="C15" s="12"/>
      <c r="D15" s="17"/>
      <c r="E15" s="17"/>
      <c r="F15" s="15"/>
      <c r="G15" s="15"/>
      <c r="H15" s="15"/>
      <c r="I15" s="15"/>
      <c r="J15" s="15"/>
      <c r="K15" s="15"/>
    </row>
    <row r="16" spans="1:11" ht="14.25" customHeight="1">
      <c r="A16" s="10" t="s">
        <v>590</v>
      </c>
      <c r="B16" s="11"/>
      <c r="C16" s="12"/>
      <c r="D16" s="17"/>
      <c r="E16" s="18">
        <v>4</v>
      </c>
      <c r="F16" s="72" t="s">
        <v>500</v>
      </c>
      <c r="G16" s="15"/>
      <c r="H16" s="15"/>
      <c r="I16" s="15"/>
      <c r="J16" s="15"/>
      <c r="K16" s="73"/>
    </row>
    <row r="17" spans="1:11" ht="14.25" customHeight="1">
      <c r="A17" s="16"/>
      <c r="B17" s="16"/>
      <c r="C17" s="17"/>
      <c r="D17" s="17"/>
      <c r="E17" s="17"/>
      <c r="F17" s="16"/>
      <c r="G17" s="16"/>
      <c r="H17" s="16"/>
      <c r="I17" s="16"/>
      <c r="J17" s="16"/>
      <c r="K17" s="16"/>
    </row>
    <row r="18" spans="1:11" ht="14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14.25" customHeight="1">
      <c r="A19" s="17"/>
      <c r="B19" s="19"/>
      <c r="C19" s="19"/>
      <c r="D19" s="19"/>
      <c r="E19" s="19"/>
      <c r="F19" s="19"/>
      <c r="G19" s="19"/>
      <c r="H19" s="19"/>
      <c r="I19" s="19"/>
      <c r="J19" s="17"/>
      <c r="K19" s="17"/>
    </row>
    <row r="20" spans="1:11" ht="14.25" customHeight="1">
      <c r="A20" s="18">
        <v>5</v>
      </c>
      <c r="B20" s="21" t="s">
        <v>501</v>
      </c>
      <c r="C20" s="16"/>
      <c r="D20" s="16"/>
      <c r="E20" s="16"/>
      <c r="F20" s="16"/>
      <c r="G20" s="74"/>
      <c r="H20" s="21"/>
      <c r="I20" s="74"/>
      <c r="J20" s="12"/>
      <c r="K20" s="17"/>
    </row>
    <row r="21" spans="1:11" ht="14.25" customHeight="1">
      <c r="A21" s="18"/>
      <c r="B21" s="37" t="s">
        <v>502</v>
      </c>
      <c r="C21" s="19"/>
      <c r="D21" s="19"/>
      <c r="E21" s="19"/>
      <c r="F21" s="19"/>
      <c r="G21" s="75"/>
      <c r="H21" s="37"/>
      <c r="I21" s="75"/>
      <c r="J21" s="12"/>
      <c r="K21" s="17"/>
    </row>
  </sheetData>
  <printOptions/>
  <pageMargins left="0.7000000476837158" right="0.7000000476837158" top="0.75" bottom="0.75" header="0.30000001192092896" footer="0.30000001192092896"/>
  <pageSetup firstPageNumber="1" useFirstPageNumber="1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93"/>
  <sheetViews>
    <sheetView showGridLines="0" workbookViewId="0" topLeftCell="A1">
      <selection activeCell="A1" sqref="A1:F1"/>
    </sheetView>
  </sheetViews>
  <sheetFormatPr defaultColWidth="12.8515625" defaultRowHeight="19.5" customHeight="1"/>
  <cols>
    <col min="1" max="2" width="11.00390625" style="76" customWidth="1"/>
    <col min="3" max="3" width="12.00390625" style="76" customWidth="1"/>
    <col min="4" max="6" width="11.00390625" style="76" customWidth="1"/>
    <col min="7" max="7" width="3.8515625" style="76" customWidth="1"/>
    <col min="8" max="8" width="11.7109375" style="76" customWidth="1"/>
    <col min="9" max="16384" width="12.00390625" style="76" customWidth="1"/>
  </cols>
  <sheetData>
    <row r="1" spans="1:8" ht="13.5">
      <c r="A1" s="144" t="s">
        <v>503</v>
      </c>
      <c r="B1" s="144"/>
      <c r="C1" s="144"/>
      <c r="D1" s="144"/>
      <c r="E1" s="144"/>
      <c r="F1" s="144"/>
      <c r="G1" s="12"/>
      <c r="H1" s="17"/>
    </row>
    <row r="2" spans="1:8" ht="13.5">
      <c r="A2" s="15"/>
      <c r="B2" s="15"/>
      <c r="C2" s="15"/>
      <c r="D2" s="15"/>
      <c r="E2" s="15"/>
      <c r="F2" s="15"/>
      <c r="G2" s="17"/>
      <c r="H2" s="19"/>
    </row>
    <row r="3" spans="1:8" ht="13.5">
      <c r="A3" s="77" t="s">
        <v>578</v>
      </c>
      <c r="B3" s="77" t="s">
        <v>504</v>
      </c>
      <c r="C3" s="77" t="s">
        <v>505</v>
      </c>
      <c r="D3" s="77" t="s">
        <v>577</v>
      </c>
      <c r="E3" s="77" t="s">
        <v>506</v>
      </c>
      <c r="F3" s="77" t="s">
        <v>507</v>
      </c>
      <c r="G3" s="3"/>
      <c r="H3" s="78" t="s">
        <v>508</v>
      </c>
    </row>
    <row r="4" spans="1:8" ht="13.5">
      <c r="A4" s="79">
        <v>39239</v>
      </c>
      <c r="B4" s="10" t="s">
        <v>509</v>
      </c>
      <c r="C4" s="10" t="s">
        <v>510</v>
      </c>
      <c r="D4" s="8">
        <v>138</v>
      </c>
      <c r="E4" s="8">
        <v>67.62</v>
      </c>
      <c r="F4" s="10" t="s">
        <v>511</v>
      </c>
      <c r="G4" s="3"/>
      <c r="H4" s="80" t="s">
        <v>512</v>
      </c>
    </row>
    <row r="5" spans="1:8" ht="13.5">
      <c r="A5" s="79">
        <v>39403</v>
      </c>
      <c r="B5" s="10" t="s">
        <v>513</v>
      </c>
      <c r="C5" s="10" t="s">
        <v>514</v>
      </c>
      <c r="D5" s="8">
        <v>230</v>
      </c>
      <c r="E5" s="8">
        <v>165.6</v>
      </c>
      <c r="F5" s="10" t="s">
        <v>515</v>
      </c>
      <c r="G5" s="3"/>
      <c r="H5" s="80" t="s">
        <v>516</v>
      </c>
    </row>
    <row r="6" spans="1:8" ht="13.5">
      <c r="A6" s="79">
        <v>38539</v>
      </c>
      <c r="B6" s="10" t="s">
        <v>517</v>
      </c>
      <c r="C6" s="10" t="s">
        <v>514</v>
      </c>
      <c r="D6" s="8">
        <v>130</v>
      </c>
      <c r="E6" s="8">
        <v>62.4</v>
      </c>
      <c r="F6" s="10" t="s">
        <v>518</v>
      </c>
      <c r="G6" s="3"/>
      <c r="H6" s="80" t="s">
        <v>519</v>
      </c>
    </row>
    <row r="7" spans="1:8" ht="13.5">
      <c r="A7" s="79">
        <v>39027</v>
      </c>
      <c r="B7" s="10" t="s">
        <v>520</v>
      </c>
      <c r="C7" s="10" t="s">
        <v>521</v>
      </c>
      <c r="D7" s="8">
        <v>188</v>
      </c>
      <c r="E7" s="8">
        <v>112.8</v>
      </c>
      <c r="F7" s="10" t="s">
        <v>518</v>
      </c>
      <c r="G7" s="3"/>
      <c r="H7" s="80" t="s">
        <v>522</v>
      </c>
    </row>
    <row r="8" spans="1:8" ht="13.5">
      <c r="A8" s="79">
        <v>39528</v>
      </c>
      <c r="B8" s="10" t="s">
        <v>509</v>
      </c>
      <c r="C8" s="10" t="s">
        <v>521</v>
      </c>
      <c r="D8" s="8">
        <v>203</v>
      </c>
      <c r="E8" s="8">
        <v>158.34</v>
      </c>
      <c r="F8" s="10" t="s">
        <v>518</v>
      </c>
      <c r="G8" s="3"/>
      <c r="H8" s="80" t="s">
        <v>523</v>
      </c>
    </row>
    <row r="9" spans="1:8" ht="13.5">
      <c r="A9" s="79">
        <v>38519</v>
      </c>
      <c r="B9" s="10" t="s">
        <v>513</v>
      </c>
      <c r="C9" s="10" t="s">
        <v>514</v>
      </c>
      <c r="D9" s="8">
        <v>1656</v>
      </c>
      <c r="E9" s="8">
        <v>1275.12</v>
      </c>
      <c r="F9" s="10" t="s">
        <v>524</v>
      </c>
      <c r="G9" s="3"/>
      <c r="H9" s="80" t="s">
        <v>525</v>
      </c>
    </row>
    <row r="10" spans="1:8" ht="13.5">
      <c r="A10" s="79">
        <v>38788</v>
      </c>
      <c r="B10" s="10" t="s">
        <v>513</v>
      </c>
      <c r="C10" s="10" t="s">
        <v>526</v>
      </c>
      <c r="D10" s="8">
        <v>156</v>
      </c>
      <c r="E10" s="8">
        <v>84.24</v>
      </c>
      <c r="F10" s="10" t="s">
        <v>527</v>
      </c>
      <c r="G10" s="3"/>
      <c r="H10" s="80" t="s">
        <v>528</v>
      </c>
    </row>
    <row r="11" spans="1:8" ht="13.5">
      <c r="A11" s="79">
        <v>38937</v>
      </c>
      <c r="B11" s="10" t="s">
        <v>513</v>
      </c>
      <c r="C11" s="10" t="s">
        <v>424</v>
      </c>
      <c r="D11" s="8">
        <v>177</v>
      </c>
      <c r="E11" s="8">
        <v>83.19</v>
      </c>
      <c r="F11" s="10" t="s">
        <v>515</v>
      </c>
      <c r="G11" s="3"/>
      <c r="H11" s="80" t="s">
        <v>425</v>
      </c>
    </row>
    <row r="12" spans="1:8" ht="13.5">
      <c r="A12" s="79">
        <v>39335</v>
      </c>
      <c r="B12" s="10" t="s">
        <v>517</v>
      </c>
      <c r="C12" s="10" t="s">
        <v>521</v>
      </c>
      <c r="D12" s="8">
        <v>53</v>
      </c>
      <c r="E12" s="8">
        <v>32.86</v>
      </c>
      <c r="F12" s="10" t="s">
        <v>527</v>
      </c>
      <c r="G12" s="3"/>
      <c r="H12" s="80" t="s">
        <v>426</v>
      </c>
    </row>
    <row r="13" spans="1:8" ht="13.5">
      <c r="A13" s="79">
        <v>39402</v>
      </c>
      <c r="B13" s="10" t="s">
        <v>513</v>
      </c>
      <c r="C13" s="10" t="s">
        <v>521</v>
      </c>
      <c r="D13" s="8">
        <v>998</v>
      </c>
      <c r="E13" s="8">
        <v>658.68</v>
      </c>
      <c r="F13" s="10" t="s">
        <v>511</v>
      </c>
      <c r="G13" s="3"/>
      <c r="H13" s="80" t="s">
        <v>427</v>
      </c>
    </row>
    <row r="14" spans="1:8" ht="13.5">
      <c r="A14" s="79">
        <v>39057</v>
      </c>
      <c r="B14" s="10" t="s">
        <v>520</v>
      </c>
      <c r="C14" s="10" t="s">
        <v>510</v>
      </c>
      <c r="D14" s="8">
        <v>186</v>
      </c>
      <c r="E14" s="8">
        <v>81.84</v>
      </c>
      <c r="F14" s="10" t="s">
        <v>515</v>
      </c>
      <c r="G14" s="3"/>
      <c r="H14" s="81" t="s">
        <v>428</v>
      </c>
    </row>
    <row r="15" spans="1:8" ht="13.5">
      <c r="A15" s="79">
        <v>38794</v>
      </c>
      <c r="B15" s="10" t="s">
        <v>513</v>
      </c>
      <c r="C15" s="10" t="s">
        <v>526</v>
      </c>
      <c r="D15" s="8">
        <v>87</v>
      </c>
      <c r="E15" s="8">
        <v>34.8</v>
      </c>
      <c r="F15" s="10" t="s">
        <v>511</v>
      </c>
      <c r="G15" s="12"/>
      <c r="H15" s="16"/>
    </row>
    <row r="16" spans="1:8" ht="13.5">
      <c r="A16" s="79">
        <v>39419</v>
      </c>
      <c r="B16" s="10" t="s">
        <v>520</v>
      </c>
      <c r="C16" s="10" t="s">
        <v>510</v>
      </c>
      <c r="D16" s="8">
        <v>1028</v>
      </c>
      <c r="E16" s="8">
        <v>771</v>
      </c>
      <c r="F16" s="10" t="s">
        <v>511</v>
      </c>
      <c r="G16" s="12"/>
      <c r="H16" s="17"/>
    </row>
    <row r="17" spans="1:8" ht="13.5">
      <c r="A17" s="79">
        <v>38724</v>
      </c>
      <c r="B17" s="10" t="s">
        <v>513</v>
      </c>
      <c r="C17" s="10" t="s">
        <v>521</v>
      </c>
      <c r="D17" s="8">
        <v>93</v>
      </c>
      <c r="E17" s="8">
        <v>60.45</v>
      </c>
      <c r="F17" s="10" t="s">
        <v>515</v>
      </c>
      <c r="G17" s="12"/>
      <c r="H17" s="17"/>
    </row>
    <row r="18" spans="1:8" ht="13.5">
      <c r="A18" s="79">
        <v>38615</v>
      </c>
      <c r="B18" s="10" t="s">
        <v>513</v>
      </c>
      <c r="C18" s="10" t="s">
        <v>521</v>
      </c>
      <c r="D18" s="8">
        <v>70</v>
      </c>
      <c r="E18" s="8">
        <v>42.7</v>
      </c>
      <c r="F18" s="10" t="s">
        <v>515</v>
      </c>
      <c r="G18" s="12"/>
      <c r="H18" s="17"/>
    </row>
    <row r="19" spans="1:8" ht="13.5">
      <c r="A19" s="79">
        <v>39008</v>
      </c>
      <c r="B19" s="10" t="s">
        <v>429</v>
      </c>
      <c r="C19" s="10" t="s">
        <v>521</v>
      </c>
      <c r="D19" s="8">
        <v>80</v>
      </c>
      <c r="E19" s="8">
        <v>48.8</v>
      </c>
      <c r="F19" s="10" t="s">
        <v>511</v>
      </c>
      <c r="G19" s="12"/>
      <c r="H19" s="17"/>
    </row>
    <row r="20" spans="1:8" ht="13.5">
      <c r="A20" s="79">
        <v>38992</v>
      </c>
      <c r="B20" s="10" t="s">
        <v>429</v>
      </c>
      <c r="C20" s="10" t="s">
        <v>424</v>
      </c>
      <c r="D20" s="8">
        <v>219</v>
      </c>
      <c r="E20" s="8">
        <v>109.5</v>
      </c>
      <c r="F20" s="10" t="s">
        <v>511</v>
      </c>
      <c r="G20" s="12"/>
      <c r="H20" s="17"/>
    </row>
    <row r="21" spans="1:8" ht="13.5">
      <c r="A21" s="79">
        <v>38915</v>
      </c>
      <c r="B21" s="10" t="s">
        <v>509</v>
      </c>
      <c r="C21" s="10" t="s">
        <v>510</v>
      </c>
      <c r="D21" s="8">
        <v>88</v>
      </c>
      <c r="E21" s="8">
        <v>37.84</v>
      </c>
      <c r="F21" s="10" t="s">
        <v>511</v>
      </c>
      <c r="G21" s="12"/>
      <c r="H21" s="17"/>
    </row>
    <row r="22" spans="1:8" ht="13.5">
      <c r="A22" s="79">
        <v>38858</v>
      </c>
      <c r="B22" s="10" t="s">
        <v>520</v>
      </c>
      <c r="C22" s="10" t="s">
        <v>526</v>
      </c>
      <c r="D22" s="8">
        <v>103</v>
      </c>
      <c r="E22" s="8">
        <v>67.98</v>
      </c>
      <c r="F22" s="10" t="s">
        <v>524</v>
      </c>
      <c r="G22" s="12"/>
      <c r="H22" s="17"/>
    </row>
    <row r="23" spans="1:8" ht="13.5">
      <c r="A23" s="79">
        <v>39441</v>
      </c>
      <c r="B23" s="10" t="s">
        <v>517</v>
      </c>
      <c r="C23" s="10" t="s">
        <v>510</v>
      </c>
      <c r="D23" s="8">
        <v>131</v>
      </c>
      <c r="E23" s="8">
        <v>79.91</v>
      </c>
      <c r="F23" s="10" t="s">
        <v>524</v>
      </c>
      <c r="G23" s="12"/>
      <c r="H23" s="17"/>
    </row>
    <row r="24" spans="1:8" ht="13.5">
      <c r="A24" s="79">
        <v>39613</v>
      </c>
      <c r="B24" s="10" t="s">
        <v>513</v>
      </c>
      <c r="C24" s="10" t="s">
        <v>424</v>
      </c>
      <c r="D24" s="8">
        <v>125</v>
      </c>
      <c r="E24" s="8">
        <v>55</v>
      </c>
      <c r="F24" s="10" t="s">
        <v>515</v>
      </c>
      <c r="G24" s="12"/>
      <c r="H24" s="17"/>
    </row>
    <row r="25" spans="1:8" ht="13.5">
      <c r="A25" s="82">
        <v>39208</v>
      </c>
      <c r="B25" s="83" t="s">
        <v>509</v>
      </c>
      <c r="C25" s="83" t="s">
        <v>510</v>
      </c>
      <c r="D25" s="84">
        <v>1940</v>
      </c>
      <c r="E25" s="84">
        <v>931.2</v>
      </c>
      <c r="F25" s="83" t="s">
        <v>527</v>
      </c>
      <c r="G25" s="12"/>
      <c r="H25" s="17"/>
    </row>
    <row r="26" spans="1:8" ht="13.5">
      <c r="A26" s="79">
        <v>39621</v>
      </c>
      <c r="B26" s="10" t="s">
        <v>429</v>
      </c>
      <c r="C26" s="10" t="s">
        <v>510</v>
      </c>
      <c r="D26" s="8">
        <v>225</v>
      </c>
      <c r="E26" s="8">
        <v>153</v>
      </c>
      <c r="F26" s="10" t="s">
        <v>524</v>
      </c>
      <c r="G26" s="12"/>
      <c r="H26" s="17"/>
    </row>
    <row r="27" spans="1:8" ht="13.5">
      <c r="A27" s="79">
        <v>38587</v>
      </c>
      <c r="B27" s="10" t="s">
        <v>429</v>
      </c>
      <c r="C27" s="10" t="s">
        <v>424</v>
      </c>
      <c r="D27" s="8">
        <v>178</v>
      </c>
      <c r="E27" s="8">
        <v>115.7</v>
      </c>
      <c r="F27" s="10" t="s">
        <v>518</v>
      </c>
      <c r="G27" s="12"/>
      <c r="H27" s="17"/>
    </row>
    <row r="28" spans="1:8" ht="13.5">
      <c r="A28" s="79">
        <v>39188</v>
      </c>
      <c r="B28" s="10" t="s">
        <v>429</v>
      </c>
      <c r="C28" s="10" t="s">
        <v>514</v>
      </c>
      <c r="D28" s="8">
        <v>159</v>
      </c>
      <c r="E28" s="8">
        <v>116.07</v>
      </c>
      <c r="F28" s="10" t="s">
        <v>515</v>
      </c>
      <c r="G28" s="12"/>
      <c r="H28" s="17"/>
    </row>
    <row r="29" spans="1:8" ht="13.5">
      <c r="A29" s="79">
        <v>39488</v>
      </c>
      <c r="B29" s="10" t="s">
        <v>513</v>
      </c>
      <c r="C29" s="10" t="s">
        <v>514</v>
      </c>
      <c r="D29" s="8">
        <v>183</v>
      </c>
      <c r="E29" s="8">
        <v>115.29</v>
      </c>
      <c r="F29" s="10" t="s">
        <v>527</v>
      </c>
      <c r="G29" s="12"/>
      <c r="H29" s="17"/>
    </row>
    <row r="30" spans="1:8" ht="13.5">
      <c r="A30" s="79">
        <v>39427</v>
      </c>
      <c r="B30" s="10" t="s">
        <v>513</v>
      </c>
      <c r="C30" s="10" t="s">
        <v>424</v>
      </c>
      <c r="D30" s="8">
        <v>1680</v>
      </c>
      <c r="E30" s="8">
        <v>705.6</v>
      </c>
      <c r="F30" s="10" t="s">
        <v>527</v>
      </c>
      <c r="G30" s="12"/>
      <c r="H30" s="17"/>
    </row>
    <row r="31" spans="1:8" ht="13.5">
      <c r="A31" s="79">
        <v>39069</v>
      </c>
      <c r="B31" s="10" t="s">
        <v>517</v>
      </c>
      <c r="C31" s="10" t="s">
        <v>526</v>
      </c>
      <c r="D31" s="8">
        <v>231</v>
      </c>
      <c r="E31" s="8">
        <v>106.26</v>
      </c>
      <c r="F31" s="10" t="s">
        <v>515</v>
      </c>
      <c r="G31" s="12"/>
      <c r="H31" s="17"/>
    </row>
    <row r="32" spans="1:8" ht="13.5">
      <c r="A32" s="79">
        <v>39558</v>
      </c>
      <c r="B32" s="10" t="s">
        <v>513</v>
      </c>
      <c r="C32" s="10" t="s">
        <v>526</v>
      </c>
      <c r="D32" s="8">
        <v>1399</v>
      </c>
      <c r="E32" s="8">
        <v>1077.23</v>
      </c>
      <c r="F32" s="10" t="s">
        <v>515</v>
      </c>
      <c r="G32" s="12"/>
      <c r="H32" s="17"/>
    </row>
    <row r="33" spans="1:8" ht="13.5">
      <c r="A33" s="79">
        <v>39100</v>
      </c>
      <c r="B33" s="10" t="s">
        <v>513</v>
      </c>
      <c r="C33" s="10" t="s">
        <v>526</v>
      </c>
      <c r="D33" s="8">
        <v>233</v>
      </c>
      <c r="E33" s="8">
        <v>132.81</v>
      </c>
      <c r="F33" s="10" t="s">
        <v>527</v>
      </c>
      <c r="G33" s="12"/>
      <c r="H33" s="17"/>
    </row>
    <row r="34" spans="1:8" ht="13.5">
      <c r="A34" s="79">
        <v>38586</v>
      </c>
      <c r="B34" s="10" t="s">
        <v>429</v>
      </c>
      <c r="C34" s="10" t="s">
        <v>526</v>
      </c>
      <c r="D34" s="8">
        <v>250</v>
      </c>
      <c r="E34" s="8">
        <v>145</v>
      </c>
      <c r="F34" s="10" t="s">
        <v>524</v>
      </c>
      <c r="G34" s="12"/>
      <c r="H34" s="17"/>
    </row>
    <row r="35" spans="1:8" ht="13.5">
      <c r="A35" s="79">
        <v>39595</v>
      </c>
      <c r="B35" s="10" t="s">
        <v>509</v>
      </c>
      <c r="C35" s="10" t="s">
        <v>424</v>
      </c>
      <c r="D35" s="8">
        <v>193</v>
      </c>
      <c r="E35" s="8">
        <v>140.89</v>
      </c>
      <c r="F35" s="10" t="s">
        <v>511</v>
      </c>
      <c r="G35" s="12"/>
      <c r="H35" s="17"/>
    </row>
    <row r="36" spans="1:8" ht="13.5">
      <c r="A36" s="79">
        <v>38681</v>
      </c>
      <c r="B36" s="10" t="s">
        <v>520</v>
      </c>
      <c r="C36" s="10" t="s">
        <v>526</v>
      </c>
      <c r="D36" s="8">
        <v>183</v>
      </c>
      <c r="E36" s="8">
        <v>78.69</v>
      </c>
      <c r="F36" s="10" t="s">
        <v>524</v>
      </c>
      <c r="G36" s="12"/>
      <c r="H36" s="17"/>
    </row>
    <row r="37" spans="1:8" ht="13.5">
      <c r="A37" s="79">
        <v>39133</v>
      </c>
      <c r="B37" s="10" t="s">
        <v>520</v>
      </c>
      <c r="C37" s="10" t="s">
        <v>526</v>
      </c>
      <c r="D37" s="8">
        <v>750</v>
      </c>
      <c r="E37" s="8">
        <v>502.5</v>
      </c>
      <c r="F37" s="10" t="s">
        <v>518</v>
      </c>
      <c r="G37" s="12"/>
      <c r="H37" s="17"/>
    </row>
    <row r="38" spans="1:8" ht="13.5">
      <c r="A38" s="79">
        <v>39081</v>
      </c>
      <c r="B38" s="10" t="s">
        <v>429</v>
      </c>
      <c r="C38" s="10" t="s">
        <v>424</v>
      </c>
      <c r="D38" s="8">
        <v>1928</v>
      </c>
      <c r="E38" s="8">
        <v>867.6</v>
      </c>
      <c r="F38" s="10" t="s">
        <v>511</v>
      </c>
      <c r="G38" s="12"/>
      <c r="H38" s="17"/>
    </row>
    <row r="39" spans="1:8" ht="13.5">
      <c r="A39" s="79">
        <v>38894</v>
      </c>
      <c r="B39" s="10" t="s">
        <v>509</v>
      </c>
      <c r="C39" s="10" t="s">
        <v>510</v>
      </c>
      <c r="D39" s="8">
        <v>136</v>
      </c>
      <c r="E39" s="8">
        <v>108.8</v>
      </c>
      <c r="F39" s="10" t="s">
        <v>511</v>
      </c>
      <c r="G39" s="12"/>
      <c r="H39" s="17"/>
    </row>
    <row r="40" spans="1:8" ht="13.5">
      <c r="A40" s="79">
        <v>39537</v>
      </c>
      <c r="B40" s="10" t="s">
        <v>513</v>
      </c>
      <c r="C40" s="10" t="s">
        <v>510</v>
      </c>
      <c r="D40" s="8">
        <v>63</v>
      </c>
      <c r="E40" s="8">
        <v>30.24</v>
      </c>
      <c r="F40" s="10" t="s">
        <v>524</v>
      </c>
      <c r="G40" s="12"/>
      <c r="H40" s="17"/>
    </row>
    <row r="41" spans="1:8" ht="13.5">
      <c r="A41" s="79">
        <v>39101</v>
      </c>
      <c r="B41" s="10" t="s">
        <v>520</v>
      </c>
      <c r="C41" s="10" t="s">
        <v>526</v>
      </c>
      <c r="D41" s="8">
        <v>171</v>
      </c>
      <c r="E41" s="8">
        <v>104.31</v>
      </c>
      <c r="F41" s="10" t="s">
        <v>527</v>
      </c>
      <c r="G41" s="12"/>
      <c r="H41" s="17"/>
    </row>
    <row r="42" spans="1:8" ht="13.5">
      <c r="A42" s="79">
        <v>39190</v>
      </c>
      <c r="B42" s="10" t="s">
        <v>520</v>
      </c>
      <c r="C42" s="10" t="s">
        <v>510</v>
      </c>
      <c r="D42" s="8">
        <v>191</v>
      </c>
      <c r="E42" s="8">
        <v>116.51</v>
      </c>
      <c r="F42" s="10" t="s">
        <v>511</v>
      </c>
      <c r="G42" s="12"/>
      <c r="H42" s="17"/>
    </row>
    <row r="43" spans="1:8" ht="13.5">
      <c r="A43" s="79">
        <v>39122</v>
      </c>
      <c r="B43" s="10" t="s">
        <v>513</v>
      </c>
      <c r="C43" s="10" t="s">
        <v>424</v>
      </c>
      <c r="D43" s="8">
        <v>1276</v>
      </c>
      <c r="E43" s="8">
        <v>714.56</v>
      </c>
      <c r="F43" s="10" t="s">
        <v>524</v>
      </c>
      <c r="G43" s="12"/>
      <c r="H43" s="17"/>
    </row>
    <row r="44" spans="1:8" ht="13.5">
      <c r="A44" s="79">
        <v>39168</v>
      </c>
      <c r="B44" s="10" t="s">
        <v>513</v>
      </c>
      <c r="C44" s="10" t="s">
        <v>521</v>
      </c>
      <c r="D44" s="8">
        <v>1450</v>
      </c>
      <c r="E44" s="8">
        <v>1116.5</v>
      </c>
      <c r="F44" s="10" t="s">
        <v>515</v>
      </c>
      <c r="G44" s="12"/>
      <c r="H44" s="17"/>
    </row>
    <row r="45" spans="1:8" ht="13.5">
      <c r="A45" s="79">
        <v>39082</v>
      </c>
      <c r="B45" s="10" t="s">
        <v>509</v>
      </c>
      <c r="C45" s="10" t="s">
        <v>510</v>
      </c>
      <c r="D45" s="8">
        <v>216</v>
      </c>
      <c r="E45" s="8">
        <v>155.52</v>
      </c>
      <c r="F45" s="10" t="s">
        <v>518</v>
      </c>
      <c r="G45" s="12"/>
      <c r="H45" s="17"/>
    </row>
    <row r="46" spans="1:8" ht="13.5">
      <c r="A46" s="79">
        <v>38694</v>
      </c>
      <c r="B46" s="10" t="s">
        <v>513</v>
      </c>
      <c r="C46" s="10" t="s">
        <v>510</v>
      </c>
      <c r="D46" s="8">
        <v>214</v>
      </c>
      <c r="E46" s="8">
        <v>162.64</v>
      </c>
      <c r="F46" s="10" t="s">
        <v>518</v>
      </c>
      <c r="G46" s="12"/>
      <c r="H46" s="17"/>
    </row>
    <row r="47" spans="1:8" ht="13.5">
      <c r="A47" s="79">
        <v>38567</v>
      </c>
      <c r="B47" s="10" t="s">
        <v>429</v>
      </c>
      <c r="C47" s="10" t="s">
        <v>510</v>
      </c>
      <c r="D47" s="8">
        <v>232</v>
      </c>
      <c r="E47" s="8">
        <v>160.08</v>
      </c>
      <c r="F47" s="10" t="s">
        <v>527</v>
      </c>
      <c r="G47" s="12"/>
      <c r="H47" s="17"/>
    </row>
    <row r="48" spans="1:8" ht="13.5">
      <c r="A48" s="79">
        <v>39200</v>
      </c>
      <c r="B48" s="10" t="s">
        <v>509</v>
      </c>
      <c r="C48" s="10" t="s">
        <v>510</v>
      </c>
      <c r="D48" s="8">
        <v>104</v>
      </c>
      <c r="E48" s="8">
        <v>72.8</v>
      </c>
      <c r="F48" s="10" t="s">
        <v>515</v>
      </c>
      <c r="G48" s="12"/>
      <c r="H48" s="17"/>
    </row>
    <row r="49" spans="1:8" ht="13.5">
      <c r="A49" s="79">
        <v>39590</v>
      </c>
      <c r="B49" s="10" t="s">
        <v>513</v>
      </c>
      <c r="C49" s="10" t="s">
        <v>526</v>
      </c>
      <c r="D49" s="8">
        <v>72</v>
      </c>
      <c r="E49" s="8">
        <v>55.44</v>
      </c>
      <c r="F49" s="10" t="s">
        <v>527</v>
      </c>
      <c r="G49" s="12"/>
      <c r="H49" s="17"/>
    </row>
    <row r="50" spans="1:8" ht="13.5">
      <c r="A50" s="79">
        <v>39145</v>
      </c>
      <c r="B50" s="10" t="s">
        <v>517</v>
      </c>
      <c r="C50" s="10" t="s">
        <v>510</v>
      </c>
      <c r="D50" s="8">
        <v>1061</v>
      </c>
      <c r="E50" s="8">
        <v>583.55</v>
      </c>
      <c r="F50" s="10" t="s">
        <v>527</v>
      </c>
      <c r="G50" s="12"/>
      <c r="H50" s="17"/>
    </row>
    <row r="51" spans="1:8" ht="13.5">
      <c r="A51" s="79">
        <v>38722</v>
      </c>
      <c r="B51" s="10" t="s">
        <v>509</v>
      </c>
      <c r="C51" s="10" t="s">
        <v>424</v>
      </c>
      <c r="D51" s="8">
        <v>151</v>
      </c>
      <c r="E51" s="8">
        <v>64.93</v>
      </c>
      <c r="F51" s="10" t="s">
        <v>524</v>
      </c>
      <c r="G51" s="12"/>
      <c r="H51" s="17"/>
    </row>
    <row r="52" spans="1:8" ht="13.5">
      <c r="A52" s="79">
        <v>38857</v>
      </c>
      <c r="B52" s="10" t="s">
        <v>513</v>
      </c>
      <c r="C52" s="10" t="s">
        <v>514</v>
      </c>
      <c r="D52" s="8">
        <v>131</v>
      </c>
      <c r="E52" s="8">
        <v>104.8</v>
      </c>
      <c r="F52" s="10" t="s">
        <v>515</v>
      </c>
      <c r="G52" s="12"/>
      <c r="H52" s="17"/>
    </row>
    <row r="53" spans="1:8" ht="13.5">
      <c r="A53" s="79">
        <v>38565</v>
      </c>
      <c r="B53" s="10" t="s">
        <v>513</v>
      </c>
      <c r="C53" s="10" t="s">
        <v>424</v>
      </c>
      <c r="D53" s="8">
        <v>949</v>
      </c>
      <c r="E53" s="8">
        <v>740.22</v>
      </c>
      <c r="F53" s="10" t="s">
        <v>511</v>
      </c>
      <c r="G53" s="12"/>
      <c r="H53" s="17"/>
    </row>
    <row r="54" spans="1:8" ht="13.5">
      <c r="A54" s="79">
        <v>39509</v>
      </c>
      <c r="B54" s="10" t="s">
        <v>520</v>
      </c>
      <c r="C54" s="10" t="s">
        <v>526</v>
      </c>
      <c r="D54" s="8">
        <v>129</v>
      </c>
      <c r="E54" s="8">
        <v>81.27</v>
      </c>
      <c r="F54" s="10" t="s">
        <v>524</v>
      </c>
      <c r="G54" s="12"/>
      <c r="H54" s="17"/>
    </row>
    <row r="55" spans="1:8" ht="13.5">
      <c r="A55" s="79">
        <v>39443</v>
      </c>
      <c r="B55" s="10" t="s">
        <v>513</v>
      </c>
      <c r="C55" s="10" t="s">
        <v>526</v>
      </c>
      <c r="D55" s="8">
        <v>244</v>
      </c>
      <c r="E55" s="8">
        <v>185.44</v>
      </c>
      <c r="F55" s="10" t="s">
        <v>511</v>
      </c>
      <c r="G55" s="12"/>
      <c r="H55" s="17"/>
    </row>
    <row r="56" spans="1:8" ht="13.5">
      <c r="A56" s="79">
        <v>38614</v>
      </c>
      <c r="B56" s="10" t="s">
        <v>520</v>
      </c>
      <c r="C56" s="10" t="s">
        <v>510</v>
      </c>
      <c r="D56" s="8">
        <v>83</v>
      </c>
      <c r="E56" s="8">
        <v>60.59</v>
      </c>
      <c r="F56" s="10" t="s">
        <v>511</v>
      </c>
      <c r="G56" s="12"/>
      <c r="H56" s="17"/>
    </row>
    <row r="57" spans="1:8" ht="13.5">
      <c r="A57" s="79">
        <v>39272</v>
      </c>
      <c r="B57" s="10" t="s">
        <v>509</v>
      </c>
      <c r="C57" s="10" t="s">
        <v>424</v>
      </c>
      <c r="D57" s="8">
        <v>123</v>
      </c>
      <c r="E57" s="8">
        <v>63.96</v>
      </c>
      <c r="F57" s="10" t="s">
        <v>524</v>
      </c>
      <c r="G57" s="12"/>
      <c r="H57" s="17"/>
    </row>
    <row r="58" spans="1:8" ht="13.5">
      <c r="A58" s="79">
        <v>39476</v>
      </c>
      <c r="B58" s="10" t="s">
        <v>513</v>
      </c>
      <c r="C58" s="10" t="s">
        <v>514</v>
      </c>
      <c r="D58" s="8">
        <v>160</v>
      </c>
      <c r="E58" s="8">
        <v>91.2</v>
      </c>
      <c r="F58" s="10" t="s">
        <v>515</v>
      </c>
      <c r="G58" s="12"/>
      <c r="H58" s="17"/>
    </row>
    <row r="59" spans="1:8" ht="13.5">
      <c r="A59" s="79">
        <v>39423</v>
      </c>
      <c r="B59" s="10" t="s">
        <v>509</v>
      </c>
      <c r="C59" s="10" t="s">
        <v>521</v>
      </c>
      <c r="D59" s="8">
        <v>763</v>
      </c>
      <c r="E59" s="8">
        <v>480.69</v>
      </c>
      <c r="F59" s="10" t="s">
        <v>511</v>
      </c>
      <c r="G59" s="12"/>
      <c r="H59" s="17"/>
    </row>
    <row r="60" spans="1:8" ht="13.5">
      <c r="A60" s="79">
        <v>38855</v>
      </c>
      <c r="B60" s="10" t="s">
        <v>517</v>
      </c>
      <c r="C60" s="10" t="s">
        <v>514</v>
      </c>
      <c r="D60" s="8">
        <v>115</v>
      </c>
      <c r="E60" s="8">
        <v>57.5</v>
      </c>
      <c r="F60" s="10" t="s">
        <v>518</v>
      </c>
      <c r="G60" s="12"/>
      <c r="H60" s="17"/>
    </row>
    <row r="61" spans="1:8" ht="13.5">
      <c r="A61" s="79">
        <v>39157</v>
      </c>
      <c r="B61" s="10" t="s">
        <v>520</v>
      </c>
      <c r="C61" s="10" t="s">
        <v>510</v>
      </c>
      <c r="D61" s="8">
        <v>82</v>
      </c>
      <c r="E61" s="8">
        <v>52.48</v>
      </c>
      <c r="F61" s="10" t="s">
        <v>524</v>
      </c>
      <c r="G61" s="12"/>
      <c r="H61" s="17"/>
    </row>
    <row r="62" spans="1:8" ht="13.5">
      <c r="A62" s="79">
        <v>38628</v>
      </c>
      <c r="B62" s="10" t="s">
        <v>509</v>
      </c>
      <c r="C62" s="10" t="s">
        <v>526</v>
      </c>
      <c r="D62" s="8">
        <v>223</v>
      </c>
      <c r="E62" s="8">
        <v>115.96</v>
      </c>
      <c r="F62" s="10" t="s">
        <v>518</v>
      </c>
      <c r="G62" s="12"/>
      <c r="H62" s="17"/>
    </row>
    <row r="63" spans="1:8" ht="13.5">
      <c r="A63" s="79">
        <v>39115</v>
      </c>
      <c r="B63" s="10" t="s">
        <v>509</v>
      </c>
      <c r="C63" s="10" t="s">
        <v>521</v>
      </c>
      <c r="D63" s="8">
        <v>1104</v>
      </c>
      <c r="E63" s="8">
        <v>805.92</v>
      </c>
      <c r="F63" s="10" t="s">
        <v>511</v>
      </c>
      <c r="G63" s="12"/>
      <c r="H63" s="17"/>
    </row>
    <row r="64" spans="1:8" ht="13.5">
      <c r="A64" s="79">
        <v>39591</v>
      </c>
      <c r="B64" s="10" t="s">
        <v>513</v>
      </c>
      <c r="C64" s="10" t="s">
        <v>514</v>
      </c>
      <c r="D64" s="8">
        <v>96</v>
      </c>
      <c r="E64" s="8">
        <v>50.88</v>
      </c>
      <c r="F64" s="10" t="s">
        <v>527</v>
      </c>
      <c r="G64" s="12"/>
      <c r="H64" s="17"/>
    </row>
    <row r="65" spans="1:8" ht="13.5">
      <c r="A65" s="79">
        <v>39047</v>
      </c>
      <c r="B65" s="10" t="s">
        <v>517</v>
      </c>
      <c r="C65" s="10" t="s">
        <v>510</v>
      </c>
      <c r="D65" s="8">
        <v>88</v>
      </c>
      <c r="E65" s="8">
        <v>37.84</v>
      </c>
      <c r="F65" s="10" t="s">
        <v>515</v>
      </c>
      <c r="G65" s="12"/>
      <c r="H65" s="17"/>
    </row>
    <row r="66" spans="1:8" ht="13.5">
      <c r="A66" s="79">
        <v>39509</v>
      </c>
      <c r="B66" s="10" t="s">
        <v>509</v>
      </c>
      <c r="C66" s="10" t="s">
        <v>514</v>
      </c>
      <c r="D66" s="8">
        <v>77</v>
      </c>
      <c r="E66" s="8">
        <v>31.57</v>
      </c>
      <c r="F66" s="10" t="s">
        <v>518</v>
      </c>
      <c r="G66" s="12"/>
      <c r="H66" s="17"/>
    </row>
    <row r="67" spans="1:8" ht="13.5">
      <c r="A67" s="79">
        <v>38516</v>
      </c>
      <c r="B67" s="10" t="s">
        <v>509</v>
      </c>
      <c r="C67" s="10" t="s">
        <v>510</v>
      </c>
      <c r="D67" s="8">
        <v>130</v>
      </c>
      <c r="E67" s="8">
        <v>85.8</v>
      </c>
      <c r="F67" s="10" t="s">
        <v>518</v>
      </c>
      <c r="G67" s="12"/>
      <c r="H67" s="17"/>
    </row>
    <row r="68" spans="1:8" ht="13.5">
      <c r="A68" s="79">
        <v>39525</v>
      </c>
      <c r="B68" s="10" t="s">
        <v>509</v>
      </c>
      <c r="C68" s="10" t="s">
        <v>526</v>
      </c>
      <c r="D68" s="8">
        <v>61</v>
      </c>
      <c r="E68" s="8">
        <v>45.75</v>
      </c>
      <c r="F68" s="10" t="s">
        <v>511</v>
      </c>
      <c r="G68" s="12"/>
      <c r="H68" s="17"/>
    </row>
    <row r="69" spans="1:8" ht="13.5">
      <c r="A69" s="79">
        <v>39200</v>
      </c>
      <c r="B69" s="10" t="s">
        <v>513</v>
      </c>
      <c r="C69" s="10" t="s">
        <v>526</v>
      </c>
      <c r="D69" s="8">
        <v>1746</v>
      </c>
      <c r="E69" s="8">
        <v>1187.28</v>
      </c>
      <c r="F69" s="10" t="s">
        <v>527</v>
      </c>
      <c r="G69" s="12"/>
      <c r="H69" s="17"/>
    </row>
    <row r="70" spans="1:8" ht="13.5">
      <c r="A70" s="79">
        <v>38986</v>
      </c>
      <c r="B70" s="10" t="s">
        <v>517</v>
      </c>
      <c r="C70" s="10" t="s">
        <v>424</v>
      </c>
      <c r="D70" s="8">
        <v>760</v>
      </c>
      <c r="E70" s="8">
        <v>342</v>
      </c>
      <c r="F70" s="10" t="s">
        <v>518</v>
      </c>
      <c r="G70" s="12"/>
      <c r="H70" s="17"/>
    </row>
    <row r="71" spans="1:8" ht="13.5">
      <c r="A71" s="79">
        <v>39049</v>
      </c>
      <c r="B71" s="10" t="s">
        <v>429</v>
      </c>
      <c r="C71" s="10" t="s">
        <v>526</v>
      </c>
      <c r="D71" s="8">
        <v>208</v>
      </c>
      <c r="E71" s="8">
        <v>160.16</v>
      </c>
      <c r="F71" s="10" t="s">
        <v>518</v>
      </c>
      <c r="G71" s="12"/>
      <c r="H71" s="17"/>
    </row>
    <row r="72" spans="1:8" ht="13.5">
      <c r="A72" s="79">
        <v>39280</v>
      </c>
      <c r="B72" s="10" t="s">
        <v>520</v>
      </c>
      <c r="C72" s="10" t="s">
        <v>514</v>
      </c>
      <c r="D72" s="8">
        <v>243</v>
      </c>
      <c r="E72" s="8">
        <v>182.25</v>
      </c>
      <c r="F72" s="10" t="s">
        <v>511</v>
      </c>
      <c r="G72" s="12"/>
      <c r="H72" s="17"/>
    </row>
    <row r="73" spans="1:8" ht="13.5">
      <c r="A73" s="79">
        <v>38570</v>
      </c>
      <c r="B73" s="10" t="s">
        <v>429</v>
      </c>
      <c r="C73" s="10" t="s">
        <v>510</v>
      </c>
      <c r="D73" s="8">
        <v>157</v>
      </c>
      <c r="E73" s="8">
        <v>108.33</v>
      </c>
      <c r="F73" s="10" t="s">
        <v>515</v>
      </c>
      <c r="G73" s="12"/>
      <c r="H73" s="17"/>
    </row>
    <row r="74" spans="1:8" ht="13.5">
      <c r="A74" s="79">
        <v>39080</v>
      </c>
      <c r="B74" s="10" t="s">
        <v>513</v>
      </c>
      <c r="C74" s="10" t="s">
        <v>521</v>
      </c>
      <c r="D74" s="8">
        <v>232</v>
      </c>
      <c r="E74" s="8">
        <v>120.64</v>
      </c>
      <c r="F74" s="10" t="s">
        <v>515</v>
      </c>
      <c r="G74" s="12"/>
      <c r="H74" s="17"/>
    </row>
    <row r="75" spans="1:8" ht="13.5">
      <c r="A75" s="79">
        <v>39332</v>
      </c>
      <c r="B75" s="10" t="s">
        <v>509</v>
      </c>
      <c r="C75" s="10" t="s">
        <v>510</v>
      </c>
      <c r="D75" s="8">
        <v>170</v>
      </c>
      <c r="E75" s="8">
        <v>136</v>
      </c>
      <c r="F75" s="10" t="s">
        <v>518</v>
      </c>
      <c r="G75" s="12"/>
      <c r="H75" s="17"/>
    </row>
    <row r="76" spans="1:8" ht="13.5">
      <c r="A76" s="79">
        <v>39233</v>
      </c>
      <c r="B76" s="10" t="s">
        <v>520</v>
      </c>
      <c r="C76" s="10" t="s">
        <v>521</v>
      </c>
      <c r="D76" s="8">
        <v>1223</v>
      </c>
      <c r="E76" s="8">
        <v>758.26</v>
      </c>
      <c r="F76" s="10" t="s">
        <v>527</v>
      </c>
      <c r="G76" s="12"/>
      <c r="H76" s="17"/>
    </row>
    <row r="77" spans="1:8" ht="13.5">
      <c r="A77" s="79">
        <v>39112</v>
      </c>
      <c r="B77" s="10" t="s">
        <v>520</v>
      </c>
      <c r="C77" s="10" t="s">
        <v>424</v>
      </c>
      <c r="D77" s="8">
        <v>237</v>
      </c>
      <c r="E77" s="8">
        <v>123.24</v>
      </c>
      <c r="F77" s="10" t="s">
        <v>527</v>
      </c>
      <c r="G77" s="12"/>
      <c r="H77" s="17"/>
    </row>
    <row r="78" spans="1:8" ht="13.5">
      <c r="A78" s="79">
        <v>38639</v>
      </c>
      <c r="B78" s="10" t="s">
        <v>520</v>
      </c>
      <c r="C78" s="10" t="s">
        <v>510</v>
      </c>
      <c r="D78" s="8">
        <v>1386</v>
      </c>
      <c r="E78" s="8">
        <v>1108.8</v>
      </c>
      <c r="F78" s="10" t="s">
        <v>518</v>
      </c>
      <c r="G78" s="12"/>
      <c r="H78" s="17"/>
    </row>
    <row r="79" spans="1:8" ht="13.5">
      <c r="A79" s="79">
        <v>38945</v>
      </c>
      <c r="B79" s="10" t="s">
        <v>509</v>
      </c>
      <c r="C79" s="10" t="s">
        <v>514</v>
      </c>
      <c r="D79" s="8">
        <v>114</v>
      </c>
      <c r="E79" s="8">
        <v>64.98</v>
      </c>
      <c r="F79" s="10" t="s">
        <v>511</v>
      </c>
      <c r="G79" s="12"/>
      <c r="H79" s="17"/>
    </row>
    <row r="80" spans="1:8" ht="13.5">
      <c r="A80" s="79">
        <v>39431</v>
      </c>
      <c r="B80" s="10" t="s">
        <v>513</v>
      </c>
      <c r="C80" s="10" t="s">
        <v>424</v>
      </c>
      <c r="D80" s="8">
        <v>250</v>
      </c>
      <c r="E80" s="8">
        <v>110</v>
      </c>
      <c r="F80" s="10" t="s">
        <v>518</v>
      </c>
      <c r="G80" s="12"/>
      <c r="H80" s="17"/>
    </row>
    <row r="81" spans="1:8" ht="13.5">
      <c r="A81" s="79">
        <v>39419</v>
      </c>
      <c r="B81" s="10" t="s">
        <v>509</v>
      </c>
      <c r="C81" s="10" t="s">
        <v>526</v>
      </c>
      <c r="D81" s="8">
        <v>80</v>
      </c>
      <c r="E81" s="8">
        <v>40.8</v>
      </c>
      <c r="F81" s="10" t="s">
        <v>524</v>
      </c>
      <c r="G81" s="12"/>
      <c r="H81" s="17"/>
    </row>
    <row r="82" spans="1:8" ht="13.5">
      <c r="A82" s="79">
        <v>38742</v>
      </c>
      <c r="B82" s="10" t="s">
        <v>517</v>
      </c>
      <c r="C82" s="10" t="s">
        <v>514</v>
      </c>
      <c r="D82" s="8">
        <v>188</v>
      </c>
      <c r="E82" s="8">
        <v>75.2</v>
      </c>
      <c r="F82" s="10" t="s">
        <v>515</v>
      </c>
      <c r="G82" s="12"/>
      <c r="H82" s="17"/>
    </row>
    <row r="83" spans="1:8" ht="13.5">
      <c r="A83" s="79">
        <v>39523</v>
      </c>
      <c r="B83" s="10" t="s">
        <v>509</v>
      </c>
      <c r="C83" s="10" t="s">
        <v>526</v>
      </c>
      <c r="D83" s="8">
        <v>190</v>
      </c>
      <c r="E83" s="8">
        <v>98.8</v>
      </c>
      <c r="F83" s="10" t="s">
        <v>524</v>
      </c>
      <c r="G83" s="12"/>
      <c r="H83" s="17"/>
    </row>
    <row r="84" spans="1:8" ht="13.5">
      <c r="A84" s="79">
        <v>39019</v>
      </c>
      <c r="B84" s="10" t="s">
        <v>509</v>
      </c>
      <c r="C84" s="10" t="s">
        <v>526</v>
      </c>
      <c r="D84" s="8">
        <v>195</v>
      </c>
      <c r="E84" s="8">
        <v>78</v>
      </c>
      <c r="F84" s="10" t="s">
        <v>527</v>
      </c>
      <c r="G84" s="12"/>
      <c r="H84" s="17"/>
    </row>
    <row r="85" spans="1:8" ht="13.5">
      <c r="A85" s="79">
        <v>39488</v>
      </c>
      <c r="B85" s="10" t="s">
        <v>429</v>
      </c>
      <c r="C85" s="10" t="s">
        <v>514</v>
      </c>
      <c r="D85" s="8">
        <v>78</v>
      </c>
      <c r="E85" s="8">
        <v>44.46</v>
      </c>
      <c r="F85" s="10" t="s">
        <v>515</v>
      </c>
      <c r="G85" s="12"/>
      <c r="H85" s="17"/>
    </row>
    <row r="86" spans="1:8" ht="13.5">
      <c r="A86" s="79">
        <v>39280</v>
      </c>
      <c r="B86" s="10" t="s">
        <v>520</v>
      </c>
      <c r="C86" s="10" t="s">
        <v>514</v>
      </c>
      <c r="D86" s="8">
        <v>815</v>
      </c>
      <c r="E86" s="8">
        <v>448.25</v>
      </c>
      <c r="F86" s="10" t="s">
        <v>515</v>
      </c>
      <c r="G86" s="12"/>
      <c r="H86" s="17"/>
    </row>
    <row r="87" spans="1:8" ht="13.5">
      <c r="A87" s="79">
        <v>39443</v>
      </c>
      <c r="B87" s="10" t="s">
        <v>513</v>
      </c>
      <c r="C87" s="10" t="s">
        <v>521</v>
      </c>
      <c r="D87" s="8">
        <v>131</v>
      </c>
      <c r="E87" s="8">
        <v>55.02</v>
      </c>
      <c r="F87" s="10" t="s">
        <v>518</v>
      </c>
      <c r="G87" s="12"/>
      <c r="H87" s="17"/>
    </row>
    <row r="88" spans="1:8" ht="13.5">
      <c r="A88" s="79">
        <v>39393</v>
      </c>
      <c r="B88" s="10" t="s">
        <v>429</v>
      </c>
      <c r="C88" s="10" t="s">
        <v>526</v>
      </c>
      <c r="D88" s="8">
        <v>814</v>
      </c>
      <c r="E88" s="8">
        <v>407</v>
      </c>
      <c r="F88" s="10" t="s">
        <v>515</v>
      </c>
      <c r="G88" s="12"/>
      <c r="H88" s="17"/>
    </row>
    <row r="89" spans="1:8" ht="13.5">
      <c r="A89" s="79">
        <v>39471</v>
      </c>
      <c r="B89" s="10" t="s">
        <v>517</v>
      </c>
      <c r="C89" s="10" t="s">
        <v>526</v>
      </c>
      <c r="D89" s="8">
        <v>154</v>
      </c>
      <c r="E89" s="8">
        <v>120.12</v>
      </c>
      <c r="F89" s="10" t="s">
        <v>527</v>
      </c>
      <c r="G89" s="12"/>
      <c r="H89" s="17"/>
    </row>
    <row r="90" spans="1:8" ht="13.5">
      <c r="A90" s="79">
        <v>39582</v>
      </c>
      <c r="B90" s="10" t="s">
        <v>509</v>
      </c>
      <c r="C90" s="10" t="s">
        <v>526</v>
      </c>
      <c r="D90" s="8">
        <v>177</v>
      </c>
      <c r="E90" s="8">
        <v>79.65</v>
      </c>
      <c r="F90" s="10" t="s">
        <v>515</v>
      </c>
      <c r="G90" s="12"/>
      <c r="H90" s="17"/>
    </row>
    <row r="91" spans="1:8" ht="13.5">
      <c r="A91" s="79">
        <v>39029</v>
      </c>
      <c r="B91" s="10" t="s">
        <v>509</v>
      </c>
      <c r="C91" s="10" t="s">
        <v>526</v>
      </c>
      <c r="D91" s="8">
        <v>1023</v>
      </c>
      <c r="E91" s="8">
        <v>470.58</v>
      </c>
      <c r="F91" s="10" t="s">
        <v>518</v>
      </c>
      <c r="G91" s="12"/>
      <c r="H91" s="17"/>
    </row>
    <row r="92" spans="1:8" ht="13.5">
      <c r="A92" s="79">
        <v>38707</v>
      </c>
      <c r="B92" s="10" t="s">
        <v>520</v>
      </c>
      <c r="C92" s="10" t="s">
        <v>514</v>
      </c>
      <c r="D92" s="8">
        <v>194</v>
      </c>
      <c r="E92" s="8">
        <v>147.44</v>
      </c>
      <c r="F92" s="10" t="s">
        <v>524</v>
      </c>
      <c r="G92" s="12"/>
      <c r="H92" s="17"/>
    </row>
    <row r="93" spans="1:8" ht="13.5">
      <c r="A93" s="79">
        <v>38626</v>
      </c>
      <c r="B93" s="10" t="s">
        <v>513</v>
      </c>
      <c r="C93" s="10" t="s">
        <v>526</v>
      </c>
      <c r="D93" s="8">
        <v>113</v>
      </c>
      <c r="E93" s="8">
        <v>83.62</v>
      </c>
      <c r="F93" s="10" t="s">
        <v>527</v>
      </c>
      <c r="G93" s="12"/>
      <c r="H93" s="17"/>
    </row>
    <row r="94" spans="1:8" ht="13.5">
      <c r="A94" s="79">
        <v>38572</v>
      </c>
      <c r="B94" s="10" t="s">
        <v>520</v>
      </c>
      <c r="C94" s="10" t="s">
        <v>526</v>
      </c>
      <c r="D94" s="8">
        <v>224</v>
      </c>
      <c r="E94" s="8">
        <v>145.6</v>
      </c>
      <c r="F94" s="10" t="s">
        <v>518</v>
      </c>
      <c r="G94" s="12"/>
      <c r="H94" s="17"/>
    </row>
    <row r="95" spans="1:8" ht="13.5">
      <c r="A95" s="79">
        <v>39477</v>
      </c>
      <c r="B95" s="10" t="s">
        <v>509</v>
      </c>
      <c r="C95" s="10" t="s">
        <v>521</v>
      </c>
      <c r="D95" s="8">
        <v>248</v>
      </c>
      <c r="E95" s="8">
        <v>181.04</v>
      </c>
      <c r="F95" s="10" t="s">
        <v>511</v>
      </c>
      <c r="G95" s="12"/>
      <c r="H95" s="17"/>
    </row>
    <row r="96" spans="1:8" ht="13.5">
      <c r="A96" s="79">
        <v>39104</v>
      </c>
      <c r="B96" s="10" t="s">
        <v>513</v>
      </c>
      <c r="C96" s="10" t="s">
        <v>526</v>
      </c>
      <c r="D96" s="8">
        <v>810</v>
      </c>
      <c r="E96" s="8">
        <v>380.7</v>
      </c>
      <c r="F96" s="10" t="s">
        <v>524</v>
      </c>
      <c r="G96" s="12"/>
      <c r="H96" s="17"/>
    </row>
    <row r="97" spans="1:8" ht="13.5">
      <c r="A97" s="79">
        <v>39120</v>
      </c>
      <c r="B97" s="10" t="s">
        <v>517</v>
      </c>
      <c r="C97" s="10" t="s">
        <v>514</v>
      </c>
      <c r="D97" s="8">
        <v>57</v>
      </c>
      <c r="E97" s="8">
        <v>40.47</v>
      </c>
      <c r="F97" s="10" t="s">
        <v>527</v>
      </c>
      <c r="G97" s="12"/>
      <c r="H97" s="17"/>
    </row>
    <row r="98" spans="1:8" ht="13.5">
      <c r="A98" s="79">
        <v>39304</v>
      </c>
      <c r="B98" s="10" t="s">
        <v>429</v>
      </c>
      <c r="C98" s="10" t="s">
        <v>514</v>
      </c>
      <c r="D98" s="8">
        <v>236</v>
      </c>
      <c r="E98" s="8">
        <v>167.56</v>
      </c>
      <c r="F98" s="10" t="s">
        <v>527</v>
      </c>
      <c r="G98" s="12"/>
      <c r="H98" s="17"/>
    </row>
    <row r="99" spans="1:8" ht="13.5">
      <c r="A99" s="79">
        <v>39025</v>
      </c>
      <c r="B99" s="10" t="s">
        <v>520</v>
      </c>
      <c r="C99" s="10" t="s">
        <v>510</v>
      </c>
      <c r="D99" s="8">
        <v>159</v>
      </c>
      <c r="E99" s="8">
        <v>71.55</v>
      </c>
      <c r="F99" s="10" t="s">
        <v>515</v>
      </c>
      <c r="G99" s="12"/>
      <c r="H99" s="17"/>
    </row>
    <row r="100" spans="1:8" ht="13.5">
      <c r="A100" s="79">
        <v>39142</v>
      </c>
      <c r="B100" s="10" t="s">
        <v>509</v>
      </c>
      <c r="C100" s="10" t="s">
        <v>526</v>
      </c>
      <c r="D100" s="8">
        <v>241</v>
      </c>
      <c r="E100" s="8">
        <v>161.47</v>
      </c>
      <c r="F100" s="10" t="s">
        <v>515</v>
      </c>
      <c r="G100" s="12"/>
      <c r="H100" s="17"/>
    </row>
    <row r="101" spans="1:8" ht="13.5">
      <c r="A101" s="79">
        <v>38791</v>
      </c>
      <c r="B101" s="10" t="s">
        <v>509</v>
      </c>
      <c r="C101" s="10" t="s">
        <v>526</v>
      </c>
      <c r="D101" s="8">
        <v>224</v>
      </c>
      <c r="E101" s="8">
        <v>100.8</v>
      </c>
      <c r="F101" s="10" t="s">
        <v>511</v>
      </c>
      <c r="G101" s="12"/>
      <c r="H101" s="17"/>
    </row>
    <row r="102" spans="1:8" ht="13.5">
      <c r="A102" s="79">
        <v>39202</v>
      </c>
      <c r="B102" s="10" t="s">
        <v>520</v>
      </c>
      <c r="C102" s="10" t="s">
        <v>510</v>
      </c>
      <c r="D102" s="8">
        <v>190</v>
      </c>
      <c r="E102" s="8">
        <v>104.5</v>
      </c>
      <c r="F102" s="10" t="s">
        <v>524</v>
      </c>
      <c r="G102" s="12"/>
      <c r="H102" s="17"/>
    </row>
    <row r="103" spans="1:8" ht="13.5">
      <c r="A103" s="79">
        <v>39175</v>
      </c>
      <c r="B103" s="10" t="s">
        <v>509</v>
      </c>
      <c r="C103" s="10" t="s">
        <v>510</v>
      </c>
      <c r="D103" s="8">
        <v>696</v>
      </c>
      <c r="E103" s="8">
        <v>542.88</v>
      </c>
      <c r="F103" s="10" t="s">
        <v>524</v>
      </c>
      <c r="G103" s="12"/>
      <c r="H103" s="17"/>
    </row>
    <row r="104" spans="1:8" ht="13.5">
      <c r="A104" s="79">
        <v>39088</v>
      </c>
      <c r="B104" s="10" t="s">
        <v>520</v>
      </c>
      <c r="C104" s="10" t="s">
        <v>510</v>
      </c>
      <c r="D104" s="8">
        <v>88</v>
      </c>
      <c r="E104" s="8">
        <v>40.48</v>
      </c>
      <c r="F104" s="10" t="s">
        <v>527</v>
      </c>
      <c r="G104" s="12"/>
      <c r="H104" s="17"/>
    </row>
    <row r="105" spans="1:8" ht="13.5">
      <c r="A105" s="79">
        <v>39090</v>
      </c>
      <c r="B105" s="10" t="s">
        <v>509</v>
      </c>
      <c r="C105" s="10" t="s">
        <v>424</v>
      </c>
      <c r="D105" s="8">
        <v>137</v>
      </c>
      <c r="E105" s="8">
        <v>79.46</v>
      </c>
      <c r="F105" s="10" t="s">
        <v>515</v>
      </c>
      <c r="G105" s="12"/>
      <c r="H105" s="17"/>
    </row>
    <row r="106" spans="1:8" ht="13.5">
      <c r="A106" s="79">
        <v>39574</v>
      </c>
      <c r="B106" s="10" t="s">
        <v>509</v>
      </c>
      <c r="C106" s="10" t="s">
        <v>526</v>
      </c>
      <c r="D106" s="8">
        <v>1945</v>
      </c>
      <c r="E106" s="8">
        <v>1108.65</v>
      </c>
      <c r="F106" s="10" t="s">
        <v>515</v>
      </c>
      <c r="G106" s="12"/>
      <c r="H106" s="17"/>
    </row>
    <row r="107" spans="1:8" ht="13.5">
      <c r="A107" s="79">
        <v>39000</v>
      </c>
      <c r="B107" s="10" t="s">
        <v>520</v>
      </c>
      <c r="C107" s="10" t="s">
        <v>510</v>
      </c>
      <c r="D107" s="8">
        <v>77</v>
      </c>
      <c r="E107" s="8">
        <v>46.97</v>
      </c>
      <c r="F107" s="10" t="s">
        <v>511</v>
      </c>
      <c r="G107" s="12"/>
      <c r="H107" s="17"/>
    </row>
    <row r="108" spans="1:8" ht="13.5">
      <c r="A108" s="79">
        <v>38690</v>
      </c>
      <c r="B108" s="10" t="s">
        <v>509</v>
      </c>
      <c r="C108" s="10" t="s">
        <v>514</v>
      </c>
      <c r="D108" s="8">
        <v>93</v>
      </c>
      <c r="E108" s="8">
        <v>61.38</v>
      </c>
      <c r="F108" s="10" t="s">
        <v>518</v>
      </c>
      <c r="G108" s="12"/>
      <c r="H108" s="17"/>
    </row>
    <row r="109" spans="1:8" ht="13.5">
      <c r="A109" s="79">
        <v>38690</v>
      </c>
      <c r="B109" s="10" t="s">
        <v>513</v>
      </c>
      <c r="C109" s="10" t="s">
        <v>510</v>
      </c>
      <c r="D109" s="8">
        <v>157</v>
      </c>
      <c r="E109" s="8">
        <v>73.79</v>
      </c>
      <c r="F109" s="10" t="s">
        <v>527</v>
      </c>
      <c r="G109" s="12"/>
      <c r="H109" s="17"/>
    </row>
    <row r="110" spans="1:8" ht="13.5">
      <c r="A110" s="79">
        <v>38649</v>
      </c>
      <c r="B110" s="10" t="s">
        <v>517</v>
      </c>
      <c r="C110" s="10" t="s">
        <v>424</v>
      </c>
      <c r="D110" s="8">
        <v>119</v>
      </c>
      <c r="E110" s="8">
        <v>84.49</v>
      </c>
      <c r="F110" s="10" t="s">
        <v>515</v>
      </c>
      <c r="G110" s="12"/>
      <c r="H110" s="17"/>
    </row>
    <row r="111" spans="1:8" ht="13.5">
      <c r="A111" s="79">
        <v>39018</v>
      </c>
      <c r="B111" s="10" t="s">
        <v>509</v>
      </c>
      <c r="C111" s="10" t="s">
        <v>526</v>
      </c>
      <c r="D111" s="8">
        <v>152</v>
      </c>
      <c r="E111" s="8">
        <v>95.76</v>
      </c>
      <c r="F111" s="10" t="s">
        <v>511</v>
      </c>
      <c r="G111" s="12"/>
      <c r="H111" s="17"/>
    </row>
    <row r="112" spans="1:8" ht="13.5">
      <c r="A112" s="79">
        <v>39322</v>
      </c>
      <c r="B112" s="10" t="s">
        <v>429</v>
      </c>
      <c r="C112" s="10" t="s">
        <v>424</v>
      </c>
      <c r="D112" s="8">
        <v>239</v>
      </c>
      <c r="E112" s="8">
        <v>160.13</v>
      </c>
      <c r="F112" s="10" t="s">
        <v>515</v>
      </c>
      <c r="G112" s="12"/>
      <c r="H112" s="17"/>
    </row>
    <row r="113" spans="1:8" ht="13.5">
      <c r="A113" s="79">
        <v>39241</v>
      </c>
      <c r="B113" s="10" t="s">
        <v>520</v>
      </c>
      <c r="C113" s="10" t="s">
        <v>424</v>
      </c>
      <c r="D113" s="8">
        <v>191</v>
      </c>
      <c r="E113" s="8">
        <v>135.61</v>
      </c>
      <c r="F113" s="10" t="s">
        <v>527</v>
      </c>
      <c r="G113" s="12"/>
      <c r="H113" s="17"/>
    </row>
    <row r="114" spans="1:8" ht="13.5">
      <c r="A114" s="79">
        <v>38824</v>
      </c>
      <c r="B114" s="10" t="s">
        <v>513</v>
      </c>
      <c r="C114" s="10" t="s">
        <v>510</v>
      </c>
      <c r="D114" s="8">
        <v>1983</v>
      </c>
      <c r="E114" s="8">
        <v>1110.48</v>
      </c>
      <c r="F114" s="10" t="s">
        <v>515</v>
      </c>
      <c r="G114" s="12"/>
      <c r="H114" s="17"/>
    </row>
    <row r="115" spans="1:8" ht="13.5">
      <c r="A115" s="79">
        <v>38771</v>
      </c>
      <c r="B115" s="10" t="s">
        <v>517</v>
      </c>
      <c r="C115" s="10" t="s">
        <v>526</v>
      </c>
      <c r="D115" s="8">
        <v>127</v>
      </c>
      <c r="E115" s="8">
        <v>85.09</v>
      </c>
      <c r="F115" s="10" t="s">
        <v>518</v>
      </c>
      <c r="G115" s="12"/>
      <c r="H115" s="17"/>
    </row>
    <row r="116" spans="1:8" ht="13.5">
      <c r="A116" s="79">
        <v>39268</v>
      </c>
      <c r="B116" s="10" t="s">
        <v>517</v>
      </c>
      <c r="C116" s="10" t="s">
        <v>526</v>
      </c>
      <c r="D116" s="8">
        <v>167</v>
      </c>
      <c r="E116" s="8">
        <v>93.52</v>
      </c>
      <c r="F116" s="10" t="s">
        <v>515</v>
      </c>
      <c r="G116" s="12"/>
      <c r="H116" s="17"/>
    </row>
    <row r="117" spans="1:8" ht="13.5">
      <c r="A117" s="79">
        <v>39260</v>
      </c>
      <c r="B117" s="10" t="s">
        <v>517</v>
      </c>
      <c r="C117" s="10" t="s">
        <v>526</v>
      </c>
      <c r="D117" s="8">
        <v>1947</v>
      </c>
      <c r="E117" s="8">
        <v>1343.43</v>
      </c>
      <c r="F117" s="10" t="s">
        <v>511</v>
      </c>
      <c r="G117" s="12"/>
      <c r="H117" s="17"/>
    </row>
    <row r="118" spans="1:8" ht="13.5">
      <c r="A118" s="79">
        <v>39419</v>
      </c>
      <c r="B118" s="10" t="s">
        <v>520</v>
      </c>
      <c r="C118" s="10" t="s">
        <v>521</v>
      </c>
      <c r="D118" s="8">
        <v>139</v>
      </c>
      <c r="E118" s="8">
        <v>65.33</v>
      </c>
      <c r="F118" s="10" t="s">
        <v>515</v>
      </c>
      <c r="G118" s="12"/>
      <c r="H118" s="17"/>
    </row>
    <row r="119" spans="1:8" ht="13.5">
      <c r="A119" s="79">
        <v>38837</v>
      </c>
      <c r="B119" s="10" t="s">
        <v>509</v>
      </c>
      <c r="C119" s="10" t="s">
        <v>514</v>
      </c>
      <c r="D119" s="8">
        <v>217</v>
      </c>
      <c r="E119" s="8">
        <v>171.43</v>
      </c>
      <c r="F119" s="10" t="s">
        <v>515</v>
      </c>
      <c r="G119" s="12"/>
      <c r="H119" s="17"/>
    </row>
    <row r="120" spans="1:8" ht="13.5">
      <c r="A120" s="79">
        <v>39612</v>
      </c>
      <c r="B120" s="10" t="s">
        <v>520</v>
      </c>
      <c r="C120" s="10" t="s">
        <v>521</v>
      </c>
      <c r="D120" s="8">
        <v>53</v>
      </c>
      <c r="E120" s="8">
        <v>24.38</v>
      </c>
      <c r="F120" s="10" t="s">
        <v>518</v>
      </c>
      <c r="G120" s="12"/>
      <c r="H120" s="17"/>
    </row>
    <row r="121" spans="1:8" ht="13.5">
      <c r="A121" s="79">
        <v>38881</v>
      </c>
      <c r="B121" s="10" t="s">
        <v>520</v>
      </c>
      <c r="C121" s="10" t="s">
        <v>514</v>
      </c>
      <c r="D121" s="8">
        <v>51</v>
      </c>
      <c r="E121" s="8">
        <v>26.52</v>
      </c>
      <c r="F121" s="10" t="s">
        <v>511</v>
      </c>
      <c r="G121" s="12"/>
      <c r="H121" s="17"/>
    </row>
    <row r="122" spans="1:8" ht="13.5">
      <c r="A122" s="79">
        <v>38994</v>
      </c>
      <c r="B122" s="10" t="s">
        <v>513</v>
      </c>
      <c r="C122" s="10" t="s">
        <v>510</v>
      </c>
      <c r="D122" s="8">
        <v>72</v>
      </c>
      <c r="E122" s="8">
        <v>32.4</v>
      </c>
      <c r="F122" s="10" t="s">
        <v>511</v>
      </c>
      <c r="G122" s="12"/>
      <c r="H122" s="17"/>
    </row>
    <row r="123" spans="1:8" ht="13.5">
      <c r="A123" s="79">
        <v>39623</v>
      </c>
      <c r="B123" s="10" t="s">
        <v>520</v>
      </c>
      <c r="C123" s="10" t="s">
        <v>424</v>
      </c>
      <c r="D123" s="8">
        <v>78</v>
      </c>
      <c r="E123" s="8">
        <v>59.28</v>
      </c>
      <c r="F123" s="10" t="s">
        <v>524</v>
      </c>
      <c r="G123" s="12"/>
      <c r="H123" s="17"/>
    </row>
    <row r="124" spans="1:8" ht="13.5">
      <c r="A124" s="79">
        <v>39484</v>
      </c>
      <c r="B124" s="10" t="s">
        <v>520</v>
      </c>
      <c r="C124" s="10" t="s">
        <v>510</v>
      </c>
      <c r="D124" s="8">
        <v>151</v>
      </c>
      <c r="E124" s="8">
        <v>95.13</v>
      </c>
      <c r="F124" s="10" t="s">
        <v>515</v>
      </c>
      <c r="G124" s="12"/>
      <c r="H124" s="17"/>
    </row>
    <row r="125" spans="1:8" ht="13.5">
      <c r="A125" s="79">
        <v>38727</v>
      </c>
      <c r="B125" s="10" t="s">
        <v>520</v>
      </c>
      <c r="C125" s="10" t="s">
        <v>514</v>
      </c>
      <c r="D125" s="8">
        <v>189</v>
      </c>
      <c r="E125" s="8">
        <v>143.64</v>
      </c>
      <c r="F125" s="10" t="s">
        <v>524</v>
      </c>
      <c r="G125" s="12"/>
      <c r="H125" s="17"/>
    </row>
    <row r="126" spans="1:8" ht="13.5">
      <c r="A126" s="79">
        <v>39576</v>
      </c>
      <c r="B126" s="10" t="s">
        <v>517</v>
      </c>
      <c r="C126" s="10" t="s">
        <v>424</v>
      </c>
      <c r="D126" s="8">
        <v>110</v>
      </c>
      <c r="E126" s="8">
        <v>86.9</v>
      </c>
      <c r="F126" s="10" t="s">
        <v>527</v>
      </c>
      <c r="G126" s="12"/>
      <c r="H126" s="17"/>
    </row>
    <row r="127" spans="1:8" ht="13.5">
      <c r="A127" s="79">
        <v>39123</v>
      </c>
      <c r="B127" s="10" t="s">
        <v>513</v>
      </c>
      <c r="C127" s="10" t="s">
        <v>521</v>
      </c>
      <c r="D127" s="8">
        <v>173</v>
      </c>
      <c r="E127" s="8">
        <v>115.91</v>
      </c>
      <c r="F127" s="10" t="s">
        <v>518</v>
      </c>
      <c r="G127" s="12"/>
      <c r="H127" s="17"/>
    </row>
    <row r="128" spans="1:8" ht="13.5">
      <c r="A128" s="79">
        <v>38737</v>
      </c>
      <c r="B128" s="10" t="s">
        <v>520</v>
      </c>
      <c r="C128" s="10" t="s">
        <v>510</v>
      </c>
      <c r="D128" s="8">
        <v>153</v>
      </c>
      <c r="E128" s="8">
        <v>81.09</v>
      </c>
      <c r="F128" s="10" t="s">
        <v>524</v>
      </c>
      <c r="G128" s="12"/>
      <c r="H128" s="17"/>
    </row>
    <row r="129" spans="1:8" ht="13.5">
      <c r="A129" s="79">
        <v>39550</v>
      </c>
      <c r="B129" s="10" t="s">
        <v>429</v>
      </c>
      <c r="C129" s="10" t="s">
        <v>510</v>
      </c>
      <c r="D129" s="8">
        <v>55</v>
      </c>
      <c r="E129" s="8">
        <v>42.35</v>
      </c>
      <c r="F129" s="10" t="s">
        <v>515</v>
      </c>
      <c r="G129" s="12"/>
      <c r="H129" s="17"/>
    </row>
    <row r="130" spans="1:8" ht="13.5">
      <c r="A130" s="79">
        <v>39534</v>
      </c>
      <c r="B130" s="10" t="s">
        <v>517</v>
      </c>
      <c r="C130" s="10" t="s">
        <v>526</v>
      </c>
      <c r="D130" s="8">
        <v>220</v>
      </c>
      <c r="E130" s="8">
        <v>107.8</v>
      </c>
      <c r="F130" s="10" t="s">
        <v>511</v>
      </c>
      <c r="G130" s="12"/>
      <c r="H130" s="17"/>
    </row>
    <row r="131" spans="1:8" ht="13.5">
      <c r="A131" s="79">
        <v>39256</v>
      </c>
      <c r="B131" s="10" t="s">
        <v>429</v>
      </c>
      <c r="C131" s="10" t="s">
        <v>510</v>
      </c>
      <c r="D131" s="8">
        <v>191</v>
      </c>
      <c r="E131" s="8">
        <v>108.87</v>
      </c>
      <c r="F131" s="10" t="s">
        <v>524</v>
      </c>
      <c r="G131" s="12"/>
      <c r="H131" s="17"/>
    </row>
    <row r="132" spans="1:8" ht="13.5">
      <c r="A132" s="79">
        <v>38824</v>
      </c>
      <c r="B132" s="10" t="s">
        <v>513</v>
      </c>
      <c r="C132" s="10" t="s">
        <v>514</v>
      </c>
      <c r="D132" s="8">
        <v>1062</v>
      </c>
      <c r="E132" s="8">
        <v>626.58</v>
      </c>
      <c r="F132" s="10" t="s">
        <v>511</v>
      </c>
      <c r="G132" s="12"/>
      <c r="H132" s="17"/>
    </row>
    <row r="133" spans="1:8" ht="13.5">
      <c r="A133" s="79">
        <v>38750</v>
      </c>
      <c r="B133" s="10" t="s">
        <v>517</v>
      </c>
      <c r="C133" s="10" t="s">
        <v>526</v>
      </c>
      <c r="D133" s="8">
        <v>77</v>
      </c>
      <c r="E133" s="8">
        <v>30.8</v>
      </c>
      <c r="F133" s="10" t="s">
        <v>527</v>
      </c>
      <c r="G133" s="12"/>
      <c r="H133" s="17"/>
    </row>
    <row r="134" spans="1:8" ht="13.5">
      <c r="A134" s="79">
        <v>39160</v>
      </c>
      <c r="B134" s="10" t="s">
        <v>520</v>
      </c>
      <c r="C134" s="10" t="s">
        <v>514</v>
      </c>
      <c r="D134" s="8">
        <v>191</v>
      </c>
      <c r="E134" s="8">
        <v>78.31</v>
      </c>
      <c r="F134" s="10" t="s">
        <v>515</v>
      </c>
      <c r="G134" s="12"/>
      <c r="H134" s="17"/>
    </row>
    <row r="135" spans="1:8" ht="13.5">
      <c r="A135" s="79">
        <v>39130</v>
      </c>
      <c r="B135" s="10" t="s">
        <v>520</v>
      </c>
      <c r="C135" s="10" t="s">
        <v>521</v>
      </c>
      <c r="D135" s="8">
        <v>139</v>
      </c>
      <c r="E135" s="8">
        <v>98.69</v>
      </c>
      <c r="F135" s="10" t="s">
        <v>524</v>
      </c>
      <c r="G135" s="12"/>
      <c r="H135" s="17"/>
    </row>
    <row r="136" spans="1:8" ht="13.5">
      <c r="A136" s="79">
        <v>39602</v>
      </c>
      <c r="B136" s="10" t="s">
        <v>513</v>
      </c>
      <c r="C136" s="10" t="s">
        <v>526</v>
      </c>
      <c r="D136" s="8">
        <v>220</v>
      </c>
      <c r="E136" s="8">
        <v>149.6</v>
      </c>
      <c r="F136" s="10" t="s">
        <v>527</v>
      </c>
      <c r="G136" s="12"/>
      <c r="H136" s="17"/>
    </row>
    <row r="137" spans="1:8" ht="13.5">
      <c r="A137" s="79">
        <v>39580</v>
      </c>
      <c r="B137" s="10" t="s">
        <v>513</v>
      </c>
      <c r="C137" s="10" t="s">
        <v>514</v>
      </c>
      <c r="D137" s="8">
        <v>82</v>
      </c>
      <c r="E137" s="8">
        <v>59.86</v>
      </c>
      <c r="F137" s="10" t="s">
        <v>524</v>
      </c>
      <c r="G137" s="12"/>
      <c r="H137" s="17"/>
    </row>
    <row r="138" spans="1:8" ht="13.5">
      <c r="A138" s="79">
        <v>38659</v>
      </c>
      <c r="B138" s="10" t="s">
        <v>517</v>
      </c>
      <c r="C138" s="10" t="s">
        <v>521</v>
      </c>
      <c r="D138" s="8">
        <v>130</v>
      </c>
      <c r="E138" s="8">
        <v>75.4</v>
      </c>
      <c r="F138" s="10" t="s">
        <v>524</v>
      </c>
      <c r="G138" s="12"/>
      <c r="H138" s="17"/>
    </row>
    <row r="139" spans="1:8" ht="13.5">
      <c r="A139" s="79">
        <v>39504</v>
      </c>
      <c r="B139" s="10" t="s">
        <v>429</v>
      </c>
      <c r="C139" s="10" t="s">
        <v>424</v>
      </c>
      <c r="D139" s="8">
        <v>237</v>
      </c>
      <c r="E139" s="8">
        <v>158.79</v>
      </c>
      <c r="F139" s="10" t="s">
        <v>524</v>
      </c>
      <c r="G139" s="12"/>
      <c r="H139" s="17"/>
    </row>
    <row r="140" spans="1:8" ht="13.5">
      <c r="A140" s="79">
        <v>39050</v>
      </c>
      <c r="B140" s="10" t="s">
        <v>520</v>
      </c>
      <c r="C140" s="10" t="s">
        <v>526</v>
      </c>
      <c r="D140" s="8">
        <v>65</v>
      </c>
      <c r="E140" s="8">
        <v>48.75</v>
      </c>
      <c r="F140" s="10" t="s">
        <v>511</v>
      </c>
      <c r="G140" s="12"/>
      <c r="H140" s="17"/>
    </row>
    <row r="141" spans="1:8" ht="13.5">
      <c r="A141" s="79">
        <v>38657</v>
      </c>
      <c r="B141" s="10" t="s">
        <v>520</v>
      </c>
      <c r="C141" s="10" t="s">
        <v>510</v>
      </c>
      <c r="D141" s="8">
        <v>145</v>
      </c>
      <c r="E141" s="8">
        <v>105.85</v>
      </c>
      <c r="F141" s="10" t="s">
        <v>527</v>
      </c>
      <c r="G141" s="12"/>
      <c r="H141" s="17"/>
    </row>
    <row r="142" spans="1:8" ht="13.5">
      <c r="A142" s="79">
        <v>38790</v>
      </c>
      <c r="B142" s="10" t="s">
        <v>513</v>
      </c>
      <c r="C142" s="10" t="s">
        <v>526</v>
      </c>
      <c r="D142" s="8">
        <v>203</v>
      </c>
      <c r="E142" s="8">
        <v>83.23</v>
      </c>
      <c r="F142" s="10" t="s">
        <v>515</v>
      </c>
      <c r="G142" s="12"/>
      <c r="H142" s="17"/>
    </row>
    <row r="143" spans="1:8" ht="13.5">
      <c r="A143" s="79">
        <v>38808</v>
      </c>
      <c r="B143" s="10" t="s">
        <v>520</v>
      </c>
      <c r="C143" s="10" t="s">
        <v>510</v>
      </c>
      <c r="D143" s="8">
        <v>186</v>
      </c>
      <c r="E143" s="8">
        <v>122.76</v>
      </c>
      <c r="F143" s="10" t="s">
        <v>518</v>
      </c>
      <c r="G143" s="12"/>
      <c r="H143" s="17"/>
    </row>
    <row r="144" spans="1:8" ht="13.5">
      <c r="A144" s="79">
        <v>39404</v>
      </c>
      <c r="B144" s="10" t="s">
        <v>520</v>
      </c>
      <c r="C144" s="10" t="s">
        <v>521</v>
      </c>
      <c r="D144" s="8">
        <v>1541</v>
      </c>
      <c r="E144" s="8">
        <v>1063.29</v>
      </c>
      <c r="F144" s="10" t="s">
        <v>515</v>
      </c>
      <c r="G144" s="12"/>
      <c r="H144" s="17"/>
    </row>
    <row r="145" spans="1:8" ht="13.5">
      <c r="A145" s="79">
        <v>38595</v>
      </c>
      <c r="B145" s="10" t="s">
        <v>520</v>
      </c>
      <c r="C145" s="10" t="s">
        <v>514</v>
      </c>
      <c r="D145" s="8">
        <v>171</v>
      </c>
      <c r="E145" s="8">
        <v>88.92</v>
      </c>
      <c r="F145" s="10" t="s">
        <v>524</v>
      </c>
      <c r="G145" s="12"/>
      <c r="H145" s="17"/>
    </row>
    <row r="146" spans="1:8" ht="13.5">
      <c r="A146" s="79">
        <v>39412</v>
      </c>
      <c r="B146" s="10" t="s">
        <v>520</v>
      </c>
      <c r="C146" s="10" t="s">
        <v>510</v>
      </c>
      <c r="D146" s="8">
        <v>869</v>
      </c>
      <c r="E146" s="8">
        <v>521.4</v>
      </c>
      <c r="F146" s="10" t="s">
        <v>515</v>
      </c>
      <c r="G146" s="12"/>
      <c r="H146" s="17"/>
    </row>
    <row r="147" spans="1:8" ht="13.5">
      <c r="A147" s="79">
        <v>39300</v>
      </c>
      <c r="B147" s="10" t="s">
        <v>509</v>
      </c>
      <c r="C147" s="10" t="s">
        <v>521</v>
      </c>
      <c r="D147" s="8">
        <v>107</v>
      </c>
      <c r="E147" s="8">
        <v>62.06</v>
      </c>
      <c r="F147" s="10" t="s">
        <v>527</v>
      </c>
      <c r="G147" s="12"/>
      <c r="H147" s="17"/>
    </row>
    <row r="148" spans="1:8" ht="13.5">
      <c r="A148" s="79">
        <v>39417</v>
      </c>
      <c r="B148" s="10" t="s">
        <v>429</v>
      </c>
      <c r="C148" s="10" t="s">
        <v>521</v>
      </c>
      <c r="D148" s="8">
        <v>158</v>
      </c>
      <c r="E148" s="8">
        <v>71.1</v>
      </c>
      <c r="F148" s="10" t="s">
        <v>527</v>
      </c>
      <c r="G148" s="12"/>
      <c r="H148" s="17"/>
    </row>
    <row r="149" spans="1:8" ht="13.5">
      <c r="A149" s="79">
        <v>39292</v>
      </c>
      <c r="B149" s="10" t="s">
        <v>429</v>
      </c>
      <c r="C149" s="10" t="s">
        <v>424</v>
      </c>
      <c r="D149" s="8">
        <v>137</v>
      </c>
      <c r="E149" s="8">
        <v>60.28</v>
      </c>
      <c r="F149" s="10" t="s">
        <v>524</v>
      </c>
      <c r="G149" s="12"/>
      <c r="H149" s="17"/>
    </row>
    <row r="150" spans="1:8" ht="13.5">
      <c r="A150" s="79">
        <v>39505</v>
      </c>
      <c r="B150" s="10" t="s">
        <v>520</v>
      </c>
      <c r="C150" s="10" t="s">
        <v>521</v>
      </c>
      <c r="D150" s="8">
        <v>240</v>
      </c>
      <c r="E150" s="8">
        <v>151.2</v>
      </c>
      <c r="F150" s="10" t="s">
        <v>515</v>
      </c>
      <c r="G150" s="12"/>
      <c r="H150" s="17"/>
    </row>
    <row r="151" spans="1:8" ht="13.5">
      <c r="A151" s="79">
        <v>38707</v>
      </c>
      <c r="B151" s="10" t="s">
        <v>509</v>
      </c>
      <c r="C151" s="10" t="s">
        <v>514</v>
      </c>
      <c r="D151" s="8">
        <v>1151</v>
      </c>
      <c r="E151" s="8">
        <v>563.99</v>
      </c>
      <c r="F151" s="10" t="s">
        <v>527</v>
      </c>
      <c r="G151" s="12"/>
      <c r="H151" s="17"/>
    </row>
    <row r="152" spans="1:8" ht="13.5">
      <c r="A152" s="79">
        <v>39252</v>
      </c>
      <c r="B152" s="10" t="s">
        <v>513</v>
      </c>
      <c r="C152" s="10" t="s">
        <v>526</v>
      </c>
      <c r="D152" s="8">
        <v>93</v>
      </c>
      <c r="E152" s="8">
        <v>68.82</v>
      </c>
      <c r="F152" s="10" t="s">
        <v>511</v>
      </c>
      <c r="G152" s="12"/>
      <c r="H152" s="17"/>
    </row>
    <row r="153" spans="1:8" ht="13.5">
      <c r="A153" s="79">
        <v>39154</v>
      </c>
      <c r="B153" s="10" t="s">
        <v>509</v>
      </c>
      <c r="C153" s="10" t="s">
        <v>424</v>
      </c>
      <c r="D153" s="8">
        <v>161</v>
      </c>
      <c r="E153" s="8">
        <v>78.89</v>
      </c>
      <c r="F153" s="10" t="s">
        <v>524</v>
      </c>
      <c r="G153" s="12"/>
      <c r="H153" s="17"/>
    </row>
    <row r="154" spans="1:8" ht="13.5">
      <c r="A154" s="79">
        <v>38997</v>
      </c>
      <c r="B154" s="10" t="s">
        <v>513</v>
      </c>
      <c r="C154" s="10" t="s">
        <v>526</v>
      </c>
      <c r="D154" s="8">
        <v>209</v>
      </c>
      <c r="E154" s="8">
        <v>100.32</v>
      </c>
      <c r="F154" s="10" t="s">
        <v>518</v>
      </c>
      <c r="G154" s="12"/>
      <c r="H154" s="17"/>
    </row>
    <row r="155" spans="1:8" ht="13.5">
      <c r="A155" s="79">
        <v>38867</v>
      </c>
      <c r="B155" s="10" t="s">
        <v>509</v>
      </c>
      <c r="C155" s="10" t="s">
        <v>424</v>
      </c>
      <c r="D155" s="8">
        <v>97</v>
      </c>
      <c r="E155" s="8">
        <v>50.44</v>
      </c>
      <c r="F155" s="10" t="s">
        <v>518</v>
      </c>
      <c r="G155" s="12"/>
      <c r="H155" s="17"/>
    </row>
    <row r="156" spans="1:8" ht="13.5">
      <c r="A156" s="79">
        <v>39540</v>
      </c>
      <c r="B156" s="10" t="s">
        <v>509</v>
      </c>
      <c r="C156" s="10" t="s">
        <v>526</v>
      </c>
      <c r="D156" s="8">
        <v>189</v>
      </c>
      <c r="E156" s="8">
        <v>75.6</v>
      </c>
      <c r="F156" s="10" t="s">
        <v>524</v>
      </c>
      <c r="G156" s="12"/>
      <c r="H156" s="17"/>
    </row>
    <row r="157" spans="1:8" ht="13.5">
      <c r="A157" s="79">
        <v>38940</v>
      </c>
      <c r="B157" s="10" t="s">
        <v>517</v>
      </c>
      <c r="C157" s="10" t="s">
        <v>526</v>
      </c>
      <c r="D157" s="8">
        <v>235</v>
      </c>
      <c r="E157" s="8">
        <v>157.45</v>
      </c>
      <c r="F157" s="10" t="s">
        <v>511</v>
      </c>
      <c r="G157" s="12"/>
      <c r="H157" s="17"/>
    </row>
    <row r="158" spans="1:8" ht="13.5">
      <c r="A158" s="79">
        <v>38673</v>
      </c>
      <c r="B158" s="10" t="s">
        <v>429</v>
      </c>
      <c r="C158" s="10" t="s">
        <v>521</v>
      </c>
      <c r="D158" s="8">
        <v>214</v>
      </c>
      <c r="E158" s="8">
        <v>136.96</v>
      </c>
      <c r="F158" s="10" t="s">
        <v>527</v>
      </c>
      <c r="G158" s="12"/>
      <c r="H158" s="17"/>
    </row>
    <row r="159" spans="1:8" ht="13.5">
      <c r="A159" s="79">
        <v>38572</v>
      </c>
      <c r="B159" s="10" t="s">
        <v>517</v>
      </c>
      <c r="C159" s="10" t="s">
        <v>526</v>
      </c>
      <c r="D159" s="8">
        <v>144</v>
      </c>
      <c r="E159" s="8">
        <v>67.68</v>
      </c>
      <c r="F159" s="10" t="s">
        <v>518</v>
      </c>
      <c r="G159" s="12"/>
      <c r="H159" s="17"/>
    </row>
    <row r="160" spans="1:8" ht="13.5">
      <c r="A160" s="79">
        <v>39150</v>
      </c>
      <c r="B160" s="10" t="s">
        <v>429</v>
      </c>
      <c r="C160" s="10" t="s">
        <v>510</v>
      </c>
      <c r="D160" s="8">
        <v>61</v>
      </c>
      <c r="E160" s="8">
        <v>45.14</v>
      </c>
      <c r="F160" s="10" t="s">
        <v>515</v>
      </c>
      <c r="G160" s="12"/>
      <c r="H160" s="17"/>
    </row>
    <row r="161" spans="1:8" ht="13.5">
      <c r="A161" s="79">
        <v>39412</v>
      </c>
      <c r="B161" s="10" t="s">
        <v>429</v>
      </c>
      <c r="C161" s="10" t="s">
        <v>424</v>
      </c>
      <c r="D161" s="8">
        <v>160</v>
      </c>
      <c r="E161" s="8">
        <v>86.4</v>
      </c>
      <c r="F161" s="10" t="s">
        <v>527</v>
      </c>
      <c r="G161" s="12"/>
      <c r="H161" s="17"/>
    </row>
    <row r="162" spans="1:8" ht="13.5">
      <c r="A162" s="79">
        <v>39154</v>
      </c>
      <c r="B162" s="10" t="s">
        <v>517</v>
      </c>
      <c r="C162" s="10" t="s">
        <v>424</v>
      </c>
      <c r="D162" s="8">
        <v>102</v>
      </c>
      <c r="E162" s="8">
        <v>61.2</v>
      </c>
      <c r="F162" s="10" t="s">
        <v>527</v>
      </c>
      <c r="G162" s="12"/>
      <c r="H162" s="17"/>
    </row>
    <row r="163" spans="1:8" ht="13.5">
      <c r="A163" s="79">
        <v>38569</v>
      </c>
      <c r="B163" s="10" t="s">
        <v>520</v>
      </c>
      <c r="C163" s="10" t="s">
        <v>521</v>
      </c>
      <c r="D163" s="8">
        <v>89</v>
      </c>
      <c r="E163" s="8">
        <v>51.62</v>
      </c>
      <c r="F163" s="10" t="s">
        <v>527</v>
      </c>
      <c r="G163" s="12"/>
      <c r="H163" s="17"/>
    </row>
    <row r="164" spans="1:8" ht="13.5">
      <c r="A164" s="79">
        <v>39157</v>
      </c>
      <c r="B164" s="10" t="s">
        <v>509</v>
      </c>
      <c r="C164" s="10" t="s">
        <v>424</v>
      </c>
      <c r="D164" s="8">
        <v>137</v>
      </c>
      <c r="E164" s="8">
        <v>105.49</v>
      </c>
      <c r="F164" s="10" t="s">
        <v>524</v>
      </c>
      <c r="G164" s="12"/>
      <c r="H164" s="17"/>
    </row>
    <row r="165" spans="1:8" ht="13.5">
      <c r="A165" s="79">
        <v>39556</v>
      </c>
      <c r="B165" s="10" t="s">
        <v>429</v>
      </c>
      <c r="C165" s="10" t="s">
        <v>526</v>
      </c>
      <c r="D165" s="8">
        <v>183</v>
      </c>
      <c r="E165" s="8">
        <v>78.69</v>
      </c>
      <c r="F165" s="10" t="s">
        <v>515</v>
      </c>
      <c r="G165" s="12"/>
      <c r="H165" s="17"/>
    </row>
    <row r="166" spans="1:8" ht="13.5">
      <c r="A166" s="79">
        <v>38915</v>
      </c>
      <c r="B166" s="10" t="s">
        <v>429</v>
      </c>
      <c r="C166" s="10" t="s">
        <v>526</v>
      </c>
      <c r="D166" s="8">
        <v>188</v>
      </c>
      <c r="E166" s="8">
        <v>82.72</v>
      </c>
      <c r="F166" s="10" t="s">
        <v>515</v>
      </c>
      <c r="G166" s="12"/>
      <c r="H166" s="17"/>
    </row>
    <row r="167" spans="1:8" ht="13.5">
      <c r="A167" s="79">
        <v>38818</v>
      </c>
      <c r="B167" s="10" t="s">
        <v>429</v>
      </c>
      <c r="C167" s="10" t="s">
        <v>526</v>
      </c>
      <c r="D167" s="8">
        <v>1779</v>
      </c>
      <c r="E167" s="8">
        <v>1298.67</v>
      </c>
      <c r="F167" s="10" t="s">
        <v>511</v>
      </c>
      <c r="G167" s="12"/>
      <c r="H167" s="17"/>
    </row>
    <row r="168" spans="1:8" ht="13.5">
      <c r="A168" s="79">
        <v>39427</v>
      </c>
      <c r="B168" s="10" t="s">
        <v>509</v>
      </c>
      <c r="C168" s="10" t="s">
        <v>514</v>
      </c>
      <c r="D168" s="8">
        <v>219</v>
      </c>
      <c r="E168" s="8">
        <v>168.63</v>
      </c>
      <c r="F168" s="10" t="s">
        <v>515</v>
      </c>
      <c r="G168" s="12"/>
      <c r="H168" s="17"/>
    </row>
    <row r="169" spans="1:8" ht="13.5">
      <c r="A169" s="79">
        <v>38829</v>
      </c>
      <c r="B169" s="10" t="s">
        <v>517</v>
      </c>
      <c r="C169" s="10" t="s">
        <v>424</v>
      </c>
      <c r="D169" s="8">
        <v>216</v>
      </c>
      <c r="E169" s="8">
        <v>110.16</v>
      </c>
      <c r="F169" s="10" t="s">
        <v>527</v>
      </c>
      <c r="G169" s="12"/>
      <c r="H169" s="17"/>
    </row>
    <row r="170" spans="1:8" ht="13.5">
      <c r="A170" s="79">
        <v>38601</v>
      </c>
      <c r="B170" s="10" t="s">
        <v>509</v>
      </c>
      <c r="C170" s="10" t="s">
        <v>510</v>
      </c>
      <c r="D170" s="8">
        <v>1158</v>
      </c>
      <c r="E170" s="8">
        <v>509.52</v>
      </c>
      <c r="F170" s="10" t="s">
        <v>511</v>
      </c>
      <c r="G170" s="12"/>
      <c r="H170" s="17"/>
    </row>
    <row r="171" spans="1:8" ht="13.5">
      <c r="A171" s="79">
        <v>39423</v>
      </c>
      <c r="B171" s="10" t="s">
        <v>509</v>
      </c>
      <c r="C171" s="10" t="s">
        <v>510</v>
      </c>
      <c r="D171" s="8">
        <v>75</v>
      </c>
      <c r="E171" s="8">
        <v>47.25</v>
      </c>
      <c r="F171" s="10" t="s">
        <v>515</v>
      </c>
      <c r="G171" s="12"/>
      <c r="H171" s="17"/>
    </row>
    <row r="172" spans="1:8" ht="13.5">
      <c r="A172" s="79">
        <v>39027</v>
      </c>
      <c r="B172" s="10" t="s">
        <v>429</v>
      </c>
      <c r="C172" s="10" t="s">
        <v>514</v>
      </c>
      <c r="D172" s="8">
        <v>240</v>
      </c>
      <c r="E172" s="8">
        <v>100.8</v>
      </c>
      <c r="F172" s="10" t="s">
        <v>511</v>
      </c>
      <c r="G172" s="12"/>
      <c r="H172" s="17"/>
    </row>
    <row r="173" spans="1:8" ht="13.5">
      <c r="A173" s="79">
        <v>39301</v>
      </c>
      <c r="B173" s="10" t="s">
        <v>429</v>
      </c>
      <c r="C173" s="10" t="s">
        <v>514</v>
      </c>
      <c r="D173" s="8">
        <v>55</v>
      </c>
      <c r="E173" s="8">
        <v>37.4</v>
      </c>
      <c r="F173" s="10" t="s">
        <v>515</v>
      </c>
      <c r="G173" s="12"/>
      <c r="H173" s="17"/>
    </row>
    <row r="174" spans="1:8" ht="13.5">
      <c r="A174" s="79">
        <v>39617</v>
      </c>
      <c r="B174" s="10" t="s">
        <v>509</v>
      </c>
      <c r="C174" s="10" t="s">
        <v>514</v>
      </c>
      <c r="D174" s="8">
        <v>86</v>
      </c>
      <c r="E174" s="8">
        <v>55.04</v>
      </c>
      <c r="F174" s="10" t="s">
        <v>511</v>
      </c>
      <c r="G174" s="12"/>
      <c r="H174" s="17"/>
    </row>
    <row r="175" spans="1:8" ht="13.5">
      <c r="A175" s="79">
        <v>39604</v>
      </c>
      <c r="B175" s="10" t="s">
        <v>513</v>
      </c>
      <c r="C175" s="10" t="s">
        <v>521</v>
      </c>
      <c r="D175" s="8">
        <v>181</v>
      </c>
      <c r="E175" s="8">
        <v>86.88</v>
      </c>
      <c r="F175" s="10" t="s">
        <v>527</v>
      </c>
      <c r="G175" s="12"/>
      <c r="H175" s="17"/>
    </row>
    <row r="176" spans="1:8" ht="13.5">
      <c r="A176" s="79">
        <v>39575</v>
      </c>
      <c r="B176" s="10" t="s">
        <v>509</v>
      </c>
      <c r="C176" s="10" t="s">
        <v>510</v>
      </c>
      <c r="D176" s="8">
        <v>126</v>
      </c>
      <c r="E176" s="8">
        <v>75.6</v>
      </c>
      <c r="F176" s="10" t="s">
        <v>524</v>
      </c>
      <c r="G176" s="12"/>
      <c r="H176" s="17"/>
    </row>
    <row r="177" spans="1:8" ht="13.5">
      <c r="A177" s="79">
        <v>39341</v>
      </c>
      <c r="B177" s="10" t="s">
        <v>513</v>
      </c>
      <c r="C177" s="10" t="s">
        <v>526</v>
      </c>
      <c r="D177" s="8">
        <v>206</v>
      </c>
      <c r="E177" s="8">
        <v>115.36</v>
      </c>
      <c r="F177" s="10" t="s">
        <v>511</v>
      </c>
      <c r="G177" s="12"/>
      <c r="H177" s="17"/>
    </row>
    <row r="178" spans="1:8" ht="13.5">
      <c r="A178" s="79">
        <v>39621</v>
      </c>
      <c r="B178" s="10" t="s">
        <v>513</v>
      </c>
      <c r="C178" s="10" t="s">
        <v>510</v>
      </c>
      <c r="D178" s="8">
        <v>166</v>
      </c>
      <c r="E178" s="8">
        <v>132.8</v>
      </c>
      <c r="F178" s="10" t="s">
        <v>524</v>
      </c>
      <c r="G178" s="12"/>
      <c r="H178" s="17"/>
    </row>
    <row r="179" spans="1:8" ht="13.5">
      <c r="A179" s="79">
        <v>39621</v>
      </c>
      <c r="B179" s="10" t="s">
        <v>520</v>
      </c>
      <c r="C179" s="10" t="s">
        <v>514</v>
      </c>
      <c r="D179" s="8">
        <v>1407</v>
      </c>
      <c r="E179" s="8">
        <v>830.13</v>
      </c>
      <c r="F179" s="10" t="s">
        <v>511</v>
      </c>
      <c r="G179" s="12"/>
      <c r="H179" s="17"/>
    </row>
    <row r="180" spans="1:8" ht="13.5">
      <c r="A180" s="79">
        <v>39347</v>
      </c>
      <c r="B180" s="10" t="s">
        <v>517</v>
      </c>
      <c r="C180" s="10" t="s">
        <v>521</v>
      </c>
      <c r="D180" s="8">
        <v>181</v>
      </c>
      <c r="E180" s="8">
        <v>139.37</v>
      </c>
      <c r="F180" s="10" t="s">
        <v>524</v>
      </c>
      <c r="G180" s="12"/>
      <c r="H180" s="17"/>
    </row>
    <row r="181" spans="1:8" ht="13.5">
      <c r="A181" s="79">
        <v>39472</v>
      </c>
      <c r="B181" s="10" t="s">
        <v>429</v>
      </c>
      <c r="C181" s="10" t="s">
        <v>510</v>
      </c>
      <c r="D181" s="8">
        <v>157</v>
      </c>
      <c r="E181" s="8">
        <v>120.89</v>
      </c>
      <c r="F181" s="10" t="s">
        <v>524</v>
      </c>
      <c r="G181" s="12"/>
      <c r="H181" s="17"/>
    </row>
    <row r="182" spans="1:8" ht="13.5">
      <c r="A182" s="79">
        <v>39002</v>
      </c>
      <c r="B182" s="10" t="s">
        <v>429</v>
      </c>
      <c r="C182" s="10" t="s">
        <v>510</v>
      </c>
      <c r="D182" s="8">
        <v>234</v>
      </c>
      <c r="E182" s="8">
        <v>102.96</v>
      </c>
      <c r="F182" s="10" t="s">
        <v>511</v>
      </c>
      <c r="G182" s="12"/>
      <c r="H182" s="17"/>
    </row>
    <row r="183" spans="1:8" ht="13.5">
      <c r="A183" s="79">
        <v>38940</v>
      </c>
      <c r="B183" s="10" t="s">
        <v>517</v>
      </c>
      <c r="C183" s="10" t="s">
        <v>514</v>
      </c>
      <c r="D183" s="8">
        <v>238</v>
      </c>
      <c r="E183" s="8">
        <v>166.6</v>
      </c>
      <c r="F183" s="10" t="s">
        <v>527</v>
      </c>
      <c r="G183" s="12"/>
      <c r="H183" s="17"/>
    </row>
    <row r="184" spans="1:8" ht="13.5">
      <c r="A184" s="79">
        <v>39096</v>
      </c>
      <c r="B184" s="10" t="s">
        <v>429</v>
      </c>
      <c r="C184" s="10" t="s">
        <v>514</v>
      </c>
      <c r="D184" s="8">
        <v>203</v>
      </c>
      <c r="E184" s="8">
        <v>87.29</v>
      </c>
      <c r="F184" s="10" t="s">
        <v>511</v>
      </c>
      <c r="G184" s="12"/>
      <c r="H184" s="17"/>
    </row>
    <row r="185" spans="1:8" ht="13.5">
      <c r="A185" s="79">
        <v>39534</v>
      </c>
      <c r="B185" s="10" t="s">
        <v>509</v>
      </c>
      <c r="C185" s="10" t="s">
        <v>514</v>
      </c>
      <c r="D185" s="8">
        <v>160</v>
      </c>
      <c r="E185" s="8">
        <v>108.8</v>
      </c>
      <c r="F185" s="10" t="s">
        <v>511</v>
      </c>
      <c r="G185" s="12"/>
      <c r="H185" s="17"/>
    </row>
    <row r="186" spans="1:8" ht="13.5">
      <c r="A186" s="79">
        <v>39362</v>
      </c>
      <c r="B186" s="10" t="s">
        <v>520</v>
      </c>
      <c r="C186" s="10" t="s">
        <v>526</v>
      </c>
      <c r="D186" s="8">
        <v>186</v>
      </c>
      <c r="E186" s="8">
        <v>126.48</v>
      </c>
      <c r="F186" s="10" t="s">
        <v>527</v>
      </c>
      <c r="G186" s="12"/>
      <c r="H186" s="17"/>
    </row>
    <row r="187" spans="1:8" ht="13.5">
      <c r="A187" s="79">
        <v>38776</v>
      </c>
      <c r="B187" s="10" t="s">
        <v>517</v>
      </c>
      <c r="C187" s="10" t="s">
        <v>521</v>
      </c>
      <c r="D187" s="8">
        <v>628</v>
      </c>
      <c r="E187" s="8">
        <v>263.76</v>
      </c>
      <c r="F187" s="10" t="s">
        <v>511</v>
      </c>
      <c r="G187" s="12"/>
      <c r="H187" s="17"/>
    </row>
    <row r="188" spans="1:8" ht="13.5">
      <c r="A188" s="79">
        <v>39116</v>
      </c>
      <c r="B188" s="10" t="s">
        <v>509</v>
      </c>
      <c r="C188" s="10" t="s">
        <v>526</v>
      </c>
      <c r="D188" s="8">
        <v>63</v>
      </c>
      <c r="E188" s="8">
        <v>27.09</v>
      </c>
      <c r="F188" s="10" t="s">
        <v>511</v>
      </c>
      <c r="G188" s="12"/>
      <c r="H188" s="17"/>
    </row>
    <row r="189" spans="1:8" ht="13.5">
      <c r="A189" s="79">
        <v>39364</v>
      </c>
      <c r="B189" s="10" t="s">
        <v>429</v>
      </c>
      <c r="C189" s="10" t="s">
        <v>521</v>
      </c>
      <c r="D189" s="8">
        <v>199</v>
      </c>
      <c r="E189" s="8">
        <v>95.52</v>
      </c>
      <c r="F189" s="10" t="s">
        <v>511</v>
      </c>
      <c r="G189" s="12"/>
      <c r="H189" s="17"/>
    </row>
    <row r="190" spans="1:8" ht="13.5">
      <c r="A190" s="79">
        <v>38977</v>
      </c>
      <c r="B190" s="10" t="s">
        <v>517</v>
      </c>
      <c r="C190" s="10" t="s">
        <v>514</v>
      </c>
      <c r="D190" s="8">
        <v>94</v>
      </c>
      <c r="E190" s="8">
        <v>47</v>
      </c>
      <c r="F190" s="10" t="s">
        <v>515</v>
      </c>
      <c r="G190" s="12"/>
      <c r="H190" s="17"/>
    </row>
    <row r="191" spans="1:8" ht="13.5">
      <c r="A191" s="79">
        <v>38888</v>
      </c>
      <c r="B191" s="10" t="s">
        <v>509</v>
      </c>
      <c r="C191" s="10" t="s">
        <v>424</v>
      </c>
      <c r="D191" s="8">
        <v>1622</v>
      </c>
      <c r="E191" s="8">
        <v>713.68</v>
      </c>
      <c r="F191" s="10" t="s">
        <v>527</v>
      </c>
      <c r="G191" s="12"/>
      <c r="H191" s="17"/>
    </row>
    <row r="192" spans="1:8" ht="13.5">
      <c r="A192" s="79">
        <v>38577</v>
      </c>
      <c r="B192" s="10" t="s">
        <v>513</v>
      </c>
      <c r="C192" s="10" t="s">
        <v>514</v>
      </c>
      <c r="D192" s="8">
        <v>151</v>
      </c>
      <c r="E192" s="8">
        <v>102.68</v>
      </c>
      <c r="F192" s="10" t="s">
        <v>524</v>
      </c>
      <c r="G192" s="12"/>
      <c r="H192" s="17"/>
    </row>
    <row r="193" spans="1:8" ht="13.5">
      <c r="A193" s="79">
        <v>38597</v>
      </c>
      <c r="B193" s="10" t="s">
        <v>509</v>
      </c>
      <c r="C193" s="10" t="s">
        <v>521</v>
      </c>
      <c r="D193" s="8">
        <v>52</v>
      </c>
      <c r="E193" s="8">
        <v>35.88</v>
      </c>
      <c r="F193" s="10" t="s">
        <v>515</v>
      </c>
      <c r="G193" s="12"/>
      <c r="H193" s="17"/>
    </row>
    <row r="194" spans="1:8" ht="13.5">
      <c r="A194" s="79">
        <v>38717</v>
      </c>
      <c r="B194" s="10" t="s">
        <v>429</v>
      </c>
      <c r="C194" s="10" t="s">
        <v>514</v>
      </c>
      <c r="D194" s="8">
        <v>66</v>
      </c>
      <c r="E194" s="8">
        <v>34.98</v>
      </c>
      <c r="F194" s="10" t="s">
        <v>511</v>
      </c>
      <c r="G194" s="12"/>
      <c r="H194" s="17"/>
    </row>
    <row r="195" spans="1:8" ht="13.5">
      <c r="A195" s="79">
        <v>39424</v>
      </c>
      <c r="B195" s="10" t="s">
        <v>509</v>
      </c>
      <c r="C195" s="10" t="s">
        <v>526</v>
      </c>
      <c r="D195" s="8">
        <v>60</v>
      </c>
      <c r="E195" s="8">
        <v>27.6</v>
      </c>
      <c r="F195" s="10" t="s">
        <v>524</v>
      </c>
      <c r="G195" s="12"/>
      <c r="H195" s="17"/>
    </row>
    <row r="196" spans="1:8" ht="13.5">
      <c r="A196" s="79">
        <v>38921</v>
      </c>
      <c r="B196" s="10" t="s">
        <v>429</v>
      </c>
      <c r="C196" s="10" t="s">
        <v>526</v>
      </c>
      <c r="D196" s="8">
        <v>66</v>
      </c>
      <c r="E196" s="8">
        <v>31.02</v>
      </c>
      <c r="F196" s="10" t="s">
        <v>527</v>
      </c>
      <c r="G196" s="12"/>
      <c r="H196" s="17"/>
    </row>
    <row r="197" spans="1:8" ht="13.5">
      <c r="A197" s="79">
        <v>39280</v>
      </c>
      <c r="B197" s="10" t="s">
        <v>517</v>
      </c>
      <c r="C197" s="10" t="s">
        <v>424</v>
      </c>
      <c r="D197" s="8">
        <v>58</v>
      </c>
      <c r="E197" s="8">
        <v>24.36</v>
      </c>
      <c r="F197" s="10" t="s">
        <v>527</v>
      </c>
      <c r="G197" s="12"/>
      <c r="H197" s="17"/>
    </row>
    <row r="198" spans="1:8" ht="13.5">
      <c r="A198" s="79">
        <v>39281</v>
      </c>
      <c r="B198" s="10" t="s">
        <v>520</v>
      </c>
      <c r="C198" s="10" t="s">
        <v>514</v>
      </c>
      <c r="D198" s="8">
        <v>81</v>
      </c>
      <c r="E198" s="8">
        <v>50.22</v>
      </c>
      <c r="F198" s="10" t="s">
        <v>511</v>
      </c>
      <c r="G198" s="12"/>
      <c r="H198" s="17"/>
    </row>
    <row r="199" spans="1:8" ht="13.5">
      <c r="A199" s="79">
        <v>38656</v>
      </c>
      <c r="B199" s="10" t="s">
        <v>517</v>
      </c>
      <c r="C199" s="10" t="s">
        <v>424</v>
      </c>
      <c r="D199" s="8">
        <v>73</v>
      </c>
      <c r="E199" s="8">
        <v>34.31</v>
      </c>
      <c r="F199" s="10" t="s">
        <v>527</v>
      </c>
      <c r="G199" s="12"/>
      <c r="H199" s="17"/>
    </row>
    <row r="200" spans="1:8" ht="13.5">
      <c r="A200" s="79">
        <v>38806</v>
      </c>
      <c r="B200" s="10" t="s">
        <v>509</v>
      </c>
      <c r="C200" s="10" t="s">
        <v>510</v>
      </c>
      <c r="D200" s="8">
        <v>55</v>
      </c>
      <c r="E200" s="8">
        <v>22</v>
      </c>
      <c r="F200" s="10" t="s">
        <v>511</v>
      </c>
      <c r="G200" s="12"/>
      <c r="H200" s="17"/>
    </row>
    <row r="201" spans="1:8" ht="13.5">
      <c r="A201" s="79">
        <v>39258</v>
      </c>
      <c r="B201" s="10" t="s">
        <v>520</v>
      </c>
      <c r="C201" s="10" t="s">
        <v>521</v>
      </c>
      <c r="D201" s="8">
        <v>249</v>
      </c>
      <c r="E201" s="8">
        <v>179.28</v>
      </c>
      <c r="F201" s="10" t="s">
        <v>527</v>
      </c>
      <c r="G201" s="12"/>
      <c r="H201" s="17"/>
    </row>
    <row r="202" spans="1:8" ht="13.5">
      <c r="A202" s="79">
        <v>38665</v>
      </c>
      <c r="B202" s="10" t="s">
        <v>509</v>
      </c>
      <c r="C202" s="10" t="s">
        <v>521</v>
      </c>
      <c r="D202" s="8">
        <v>1399</v>
      </c>
      <c r="E202" s="8">
        <v>1077.23</v>
      </c>
      <c r="F202" s="10" t="s">
        <v>511</v>
      </c>
      <c r="G202" s="12"/>
      <c r="H202" s="17"/>
    </row>
    <row r="203" spans="1:8" ht="13.5">
      <c r="A203" s="79">
        <v>39584</v>
      </c>
      <c r="B203" s="10" t="s">
        <v>517</v>
      </c>
      <c r="C203" s="10" t="s">
        <v>526</v>
      </c>
      <c r="D203" s="8">
        <v>222</v>
      </c>
      <c r="E203" s="8">
        <v>168.72</v>
      </c>
      <c r="F203" s="10" t="s">
        <v>524</v>
      </c>
      <c r="G203" s="12"/>
      <c r="H203" s="17"/>
    </row>
    <row r="204" spans="1:8" ht="13.5">
      <c r="A204" s="79">
        <v>39141</v>
      </c>
      <c r="B204" s="10" t="s">
        <v>509</v>
      </c>
      <c r="C204" s="10" t="s">
        <v>424</v>
      </c>
      <c r="D204" s="8">
        <v>751</v>
      </c>
      <c r="E204" s="8">
        <v>570.76</v>
      </c>
      <c r="F204" s="10" t="s">
        <v>515</v>
      </c>
      <c r="G204" s="12"/>
      <c r="H204" s="17"/>
    </row>
    <row r="205" spans="1:8" ht="13.5">
      <c r="A205" s="79">
        <v>39001</v>
      </c>
      <c r="B205" s="10" t="s">
        <v>517</v>
      </c>
      <c r="C205" s="10" t="s">
        <v>526</v>
      </c>
      <c r="D205" s="8">
        <v>237</v>
      </c>
      <c r="E205" s="8">
        <v>137.46</v>
      </c>
      <c r="F205" s="10" t="s">
        <v>524</v>
      </c>
      <c r="G205" s="12"/>
      <c r="H205" s="17"/>
    </row>
    <row r="206" spans="1:8" ht="13.5">
      <c r="A206" s="79">
        <v>39459</v>
      </c>
      <c r="B206" s="10" t="s">
        <v>513</v>
      </c>
      <c r="C206" s="10" t="s">
        <v>521</v>
      </c>
      <c r="D206" s="8">
        <v>141</v>
      </c>
      <c r="E206" s="8">
        <v>83.19</v>
      </c>
      <c r="F206" s="10" t="s">
        <v>518</v>
      </c>
      <c r="G206" s="12"/>
      <c r="H206" s="17"/>
    </row>
    <row r="207" spans="1:8" ht="13.5">
      <c r="A207" s="79">
        <v>39202</v>
      </c>
      <c r="B207" s="10" t="s">
        <v>509</v>
      </c>
      <c r="C207" s="10" t="s">
        <v>521</v>
      </c>
      <c r="D207" s="8">
        <v>81</v>
      </c>
      <c r="E207" s="8">
        <v>34.02</v>
      </c>
      <c r="F207" s="10" t="s">
        <v>515</v>
      </c>
      <c r="G207" s="12"/>
      <c r="H207" s="17"/>
    </row>
    <row r="208" spans="1:8" ht="13.5">
      <c r="A208" s="79">
        <v>38663</v>
      </c>
      <c r="B208" s="10" t="s">
        <v>429</v>
      </c>
      <c r="C208" s="10" t="s">
        <v>526</v>
      </c>
      <c r="D208" s="8">
        <v>85</v>
      </c>
      <c r="E208" s="8">
        <v>40.8</v>
      </c>
      <c r="F208" s="10" t="s">
        <v>527</v>
      </c>
      <c r="G208" s="12"/>
      <c r="H208" s="17"/>
    </row>
    <row r="209" spans="1:8" ht="13.5">
      <c r="A209" s="79">
        <v>39260</v>
      </c>
      <c r="B209" s="10" t="s">
        <v>513</v>
      </c>
      <c r="C209" s="10" t="s">
        <v>521</v>
      </c>
      <c r="D209" s="8">
        <v>205</v>
      </c>
      <c r="E209" s="8">
        <v>139.4</v>
      </c>
      <c r="F209" s="10" t="s">
        <v>527</v>
      </c>
      <c r="G209" s="12"/>
      <c r="H209" s="17"/>
    </row>
    <row r="210" spans="1:8" ht="13.5">
      <c r="A210" s="79">
        <v>38724</v>
      </c>
      <c r="B210" s="10" t="s">
        <v>513</v>
      </c>
      <c r="C210" s="10" t="s">
        <v>510</v>
      </c>
      <c r="D210" s="8">
        <v>1435</v>
      </c>
      <c r="E210" s="8">
        <v>574</v>
      </c>
      <c r="F210" s="10" t="s">
        <v>527</v>
      </c>
      <c r="G210" s="12"/>
      <c r="H210" s="17"/>
    </row>
    <row r="211" spans="1:8" ht="13.5">
      <c r="A211" s="79">
        <v>38525</v>
      </c>
      <c r="B211" s="10" t="s">
        <v>509</v>
      </c>
      <c r="C211" s="10" t="s">
        <v>424</v>
      </c>
      <c r="D211" s="8">
        <v>1154</v>
      </c>
      <c r="E211" s="8">
        <v>484.68</v>
      </c>
      <c r="F211" s="10" t="s">
        <v>527</v>
      </c>
      <c r="G211" s="12"/>
      <c r="H211" s="17"/>
    </row>
    <row r="212" spans="1:8" ht="13.5">
      <c r="A212" s="79">
        <v>38510</v>
      </c>
      <c r="B212" s="10" t="s">
        <v>429</v>
      </c>
      <c r="C212" s="10" t="s">
        <v>424</v>
      </c>
      <c r="D212" s="8">
        <v>242</v>
      </c>
      <c r="E212" s="8">
        <v>179.08</v>
      </c>
      <c r="F212" s="10" t="s">
        <v>527</v>
      </c>
      <c r="G212" s="12"/>
      <c r="H212" s="17"/>
    </row>
    <row r="213" spans="1:8" ht="13.5">
      <c r="A213" s="79">
        <v>38853</v>
      </c>
      <c r="B213" s="10" t="s">
        <v>513</v>
      </c>
      <c r="C213" s="10" t="s">
        <v>521</v>
      </c>
      <c r="D213" s="8">
        <v>73</v>
      </c>
      <c r="E213" s="8">
        <v>48.91</v>
      </c>
      <c r="F213" s="10" t="s">
        <v>527</v>
      </c>
      <c r="G213" s="12"/>
      <c r="H213" s="17"/>
    </row>
    <row r="214" spans="1:8" ht="13.5">
      <c r="A214" s="79">
        <v>39043</v>
      </c>
      <c r="B214" s="10" t="s">
        <v>513</v>
      </c>
      <c r="C214" s="10" t="s">
        <v>514</v>
      </c>
      <c r="D214" s="8">
        <v>242</v>
      </c>
      <c r="E214" s="8">
        <v>166.98</v>
      </c>
      <c r="F214" s="10" t="s">
        <v>518</v>
      </c>
      <c r="G214" s="12"/>
      <c r="H214" s="17"/>
    </row>
    <row r="215" spans="1:8" ht="13.5">
      <c r="A215" s="79">
        <v>39144</v>
      </c>
      <c r="B215" s="10" t="s">
        <v>520</v>
      </c>
      <c r="C215" s="10" t="s">
        <v>510</v>
      </c>
      <c r="D215" s="8">
        <v>213</v>
      </c>
      <c r="E215" s="8">
        <v>108.63</v>
      </c>
      <c r="F215" s="10" t="s">
        <v>527</v>
      </c>
      <c r="G215" s="12"/>
      <c r="H215" s="17"/>
    </row>
    <row r="216" spans="1:8" ht="13.5">
      <c r="A216" s="79">
        <v>39242</v>
      </c>
      <c r="B216" s="10" t="s">
        <v>513</v>
      </c>
      <c r="C216" s="10" t="s">
        <v>424</v>
      </c>
      <c r="D216" s="8">
        <v>220</v>
      </c>
      <c r="E216" s="8">
        <v>99</v>
      </c>
      <c r="F216" s="10" t="s">
        <v>524</v>
      </c>
      <c r="G216" s="12"/>
      <c r="H216" s="17"/>
    </row>
    <row r="217" spans="1:8" ht="13.5">
      <c r="A217" s="79">
        <v>38503</v>
      </c>
      <c r="B217" s="10" t="s">
        <v>513</v>
      </c>
      <c r="C217" s="10" t="s">
        <v>514</v>
      </c>
      <c r="D217" s="8">
        <v>169</v>
      </c>
      <c r="E217" s="8">
        <v>89.57</v>
      </c>
      <c r="F217" s="10" t="s">
        <v>518</v>
      </c>
      <c r="G217" s="12"/>
      <c r="H217" s="17"/>
    </row>
    <row r="218" spans="1:8" ht="13.5">
      <c r="A218" s="79">
        <v>38533</v>
      </c>
      <c r="B218" s="10" t="s">
        <v>517</v>
      </c>
      <c r="C218" s="10" t="s">
        <v>521</v>
      </c>
      <c r="D218" s="8">
        <v>197</v>
      </c>
      <c r="E218" s="8">
        <v>98.5</v>
      </c>
      <c r="F218" s="10" t="s">
        <v>511</v>
      </c>
      <c r="G218" s="12"/>
      <c r="H218" s="17"/>
    </row>
    <row r="219" spans="1:8" ht="13.5">
      <c r="A219" s="79">
        <v>39248</v>
      </c>
      <c r="B219" s="10" t="s">
        <v>509</v>
      </c>
      <c r="C219" s="10" t="s">
        <v>424</v>
      </c>
      <c r="D219" s="8">
        <v>107</v>
      </c>
      <c r="E219" s="8">
        <v>66.34</v>
      </c>
      <c r="F219" s="10" t="s">
        <v>524</v>
      </c>
      <c r="G219" s="12"/>
      <c r="H219" s="17"/>
    </row>
    <row r="220" spans="1:8" ht="13.5">
      <c r="A220" s="79">
        <v>39324</v>
      </c>
      <c r="B220" s="10" t="s">
        <v>429</v>
      </c>
      <c r="C220" s="10" t="s">
        <v>526</v>
      </c>
      <c r="D220" s="8">
        <v>55</v>
      </c>
      <c r="E220" s="8">
        <v>29.7</v>
      </c>
      <c r="F220" s="10" t="s">
        <v>515</v>
      </c>
      <c r="G220" s="12"/>
      <c r="H220" s="17"/>
    </row>
    <row r="221" spans="1:8" ht="13.5">
      <c r="A221" s="79">
        <v>39216</v>
      </c>
      <c r="B221" s="10" t="s">
        <v>429</v>
      </c>
      <c r="C221" s="10" t="s">
        <v>521</v>
      </c>
      <c r="D221" s="8">
        <v>104</v>
      </c>
      <c r="E221" s="8">
        <v>61.36</v>
      </c>
      <c r="F221" s="10" t="s">
        <v>518</v>
      </c>
      <c r="G221" s="12"/>
      <c r="H221" s="17"/>
    </row>
    <row r="222" spans="1:8" ht="13.5">
      <c r="A222" s="79">
        <v>39137</v>
      </c>
      <c r="B222" s="10" t="s">
        <v>513</v>
      </c>
      <c r="C222" s="10" t="s">
        <v>424</v>
      </c>
      <c r="D222" s="8">
        <v>90</v>
      </c>
      <c r="E222" s="8">
        <v>36.9</v>
      </c>
      <c r="F222" s="10" t="s">
        <v>524</v>
      </c>
      <c r="G222" s="12"/>
      <c r="H222" s="17"/>
    </row>
    <row r="223" spans="1:8" ht="13.5">
      <c r="A223" s="79">
        <v>38848</v>
      </c>
      <c r="B223" s="10" t="s">
        <v>520</v>
      </c>
      <c r="C223" s="10" t="s">
        <v>526</v>
      </c>
      <c r="D223" s="8">
        <v>1917</v>
      </c>
      <c r="E223" s="8">
        <v>996.84</v>
      </c>
      <c r="F223" s="10" t="s">
        <v>511</v>
      </c>
      <c r="G223" s="12"/>
      <c r="H223" s="17"/>
    </row>
    <row r="224" spans="1:8" ht="13.5">
      <c r="A224" s="79">
        <v>39482</v>
      </c>
      <c r="B224" s="10" t="s">
        <v>520</v>
      </c>
      <c r="C224" s="10" t="s">
        <v>526</v>
      </c>
      <c r="D224" s="8">
        <v>228</v>
      </c>
      <c r="E224" s="8">
        <v>180.12</v>
      </c>
      <c r="F224" s="10" t="s">
        <v>515</v>
      </c>
      <c r="G224" s="12"/>
      <c r="H224" s="17"/>
    </row>
    <row r="225" spans="1:8" ht="13.5">
      <c r="A225" s="79">
        <v>38964</v>
      </c>
      <c r="B225" s="10" t="s">
        <v>509</v>
      </c>
      <c r="C225" s="10" t="s">
        <v>526</v>
      </c>
      <c r="D225" s="8">
        <v>204</v>
      </c>
      <c r="E225" s="8">
        <v>95.88</v>
      </c>
      <c r="F225" s="10" t="s">
        <v>515</v>
      </c>
      <c r="G225" s="12"/>
      <c r="H225" s="17"/>
    </row>
    <row r="226" spans="1:8" ht="13.5">
      <c r="A226" s="79">
        <v>38788</v>
      </c>
      <c r="B226" s="10" t="s">
        <v>513</v>
      </c>
      <c r="C226" s="10" t="s">
        <v>510</v>
      </c>
      <c r="D226" s="8">
        <v>133</v>
      </c>
      <c r="E226" s="8">
        <v>54.53</v>
      </c>
      <c r="F226" s="10" t="s">
        <v>511</v>
      </c>
      <c r="G226" s="12"/>
      <c r="H226" s="17"/>
    </row>
    <row r="227" spans="1:8" ht="13.5">
      <c r="A227" s="79">
        <v>38790</v>
      </c>
      <c r="B227" s="10" t="s">
        <v>429</v>
      </c>
      <c r="C227" s="10" t="s">
        <v>526</v>
      </c>
      <c r="D227" s="8">
        <v>206</v>
      </c>
      <c r="E227" s="8">
        <v>140.08</v>
      </c>
      <c r="F227" s="10" t="s">
        <v>518</v>
      </c>
      <c r="G227" s="12"/>
      <c r="H227" s="17"/>
    </row>
    <row r="228" spans="1:8" ht="13.5">
      <c r="A228" s="79">
        <v>39071</v>
      </c>
      <c r="B228" s="10" t="s">
        <v>509</v>
      </c>
      <c r="C228" s="10" t="s">
        <v>514</v>
      </c>
      <c r="D228" s="8">
        <v>96</v>
      </c>
      <c r="E228" s="8">
        <v>44.16</v>
      </c>
      <c r="F228" s="10" t="s">
        <v>518</v>
      </c>
      <c r="G228" s="12"/>
      <c r="H228" s="17"/>
    </row>
    <row r="229" spans="1:8" ht="13.5">
      <c r="A229" s="79">
        <v>39006</v>
      </c>
      <c r="B229" s="10" t="s">
        <v>513</v>
      </c>
      <c r="C229" s="10" t="s">
        <v>510</v>
      </c>
      <c r="D229" s="8">
        <v>182</v>
      </c>
      <c r="E229" s="8">
        <v>120.12</v>
      </c>
      <c r="F229" s="10" t="s">
        <v>524</v>
      </c>
      <c r="G229" s="12"/>
      <c r="H229" s="17"/>
    </row>
    <row r="230" spans="1:8" ht="13.5">
      <c r="A230" s="79">
        <v>39490</v>
      </c>
      <c r="B230" s="10" t="s">
        <v>520</v>
      </c>
      <c r="C230" s="10" t="s">
        <v>521</v>
      </c>
      <c r="D230" s="8">
        <v>1095</v>
      </c>
      <c r="E230" s="8">
        <v>558.45</v>
      </c>
      <c r="F230" s="10" t="s">
        <v>524</v>
      </c>
      <c r="G230" s="12"/>
      <c r="H230" s="17"/>
    </row>
    <row r="231" spans="1:8" ht="13.5">
      <c r="A231" s="79">
        <v>39424</v>
      </c>
      <c r="B231" s="10" t="s">
        <v>429</v>
      </c>
      <c r="C231" s="10" t="s">
        <v>510</v>
      </c>
      <c r="D231" s="8">
        <v>69</v>
      </c>
      <c r="E231" s="8">
        <v>54.51</v>
      </c>
      <c r="F231" s="10" t="s">
        <v>511</v>
      </c>
      <c r="G231" s="12"/>
      <c r="H231" s="17"/>
    </row>
    <row r="232" spans="1:8" ht="13.5">
      <c r="A232" s="79">
        <v>38867</v>
      </c>
      <c r="B232" s="10" t="s">
        <v>513</v>
      </c>
      <c r="C232" s="10" t="s">
        <v>510</v>
      </c>
      <c r="D232" s="8">
        <v>124</v>
      </c>
      <c r="E232" s="8">
        <v>79.36</v>
      </c>
      <c r="F232" s="10" t="s">
        <v>515</v>
      </c>
      <c r="G232" s="12"/>
      <c r="H232" s="17"/>
    </row>
    <row r="233" spans="1:8" ht="13.5">
      <c r="A233" s="79">
        <v>38851</v>
      </c>
      <c r="B233" s="10" t="s">
        <v>517</v>
      </c>
      <c r="C233" s="10" t="s">
        <v>526</v>
      </c>
      <c r="D233" s="8">
        <v>221</v>
      </c>
      <c r="E233" s="8">
        <v>121.55</v>
      </c>
      <c r="F233" s="10" t="s">
        <v>518</v>
      </c>
      <c r="G233" s="12"/>
      <c r="H233" s="17"/>
    </row>
    <row r="234" spans="1:8" ht="13.5">
      <c r="A234" s="79">
        <v>39332</v>
      </c>
      <c r="B234" s="10" t="s">
        <v>509</v>
      </c>
      <c r="C234" s="10" t="s">
        <v>526</v>
      </c>
      <c r="D234" s="8">
        <v>1430</v>
      </c>
      <c r="E234" s="8">
        <v>672.1</v>
      </c>
      <c r="F234" s="10" t="s">
        <v>527</v>
      </c>
      <c r="G234" s="12"/>
      <c r="H234" s="17"/>
    </row>
    <row r="235" spans="1:8" ht="13.5">
      <c r="A235" s="79">
        <v>39069</v>
      </c>
      <c r="B235" s="10" t="s">
        <v>513</v>
      </c>
      <c r="C235" s="10" t="s">
        <v>526</v>
      </c>
      <c r="D235" s="8">
        <v>144</v>
      </c>
      <c r="E235" s="8">
        <v>105.12</v>
      </c>
      <c r="F235" s="10" t="s">
        <v>518</v>
      </c>
      <c r="G235" s="12"/>
      <c r="H235" s="17"/>
    </row>
    <row r="236" spans="1:8" ht="13.5">
      <c r="A236" s="79">
        <v>39599</v>
      </c>
      <c r="B236" s="10" t="s">
        <v>520</v>
      </c>
      <c r="C236" s="10" t="s">
        <v>510</v>
      </c>
      <c r="D236" s="8">
        <v>870</v>
      </c>
      <c r="E236" s="8">
        <v>495.9</v>
      </c>
      <c r="F236" s="10" t="s">
        <v>511</v>
      </c>
      <c r="G236" s="12"/>
      <c r="H236" s="17"/>
    </row>
    <row r="237" spans="1:8" ht="13.5">
      <c r="A237" s="79">
        <v>39102</v>
      </c>
      <c r="B237" s="10" t="s">
        <v>517</v>
      </c>
      <c r="C237" s="10" t="s">
        <v>424</v>
      </c>
      <c r="D237" s="8">
        <v>204</v>
      </c>
      <c r="E237" s="8">
        <v>116.28</v>
      </c>
      <c r="F237" s="10" t="s">
        <v>518</v>
      </c>
      <c r="G237" s="12"/>
      <c r="H237" s="17"/>
    </row>
    <row r="238" spans="1:8" ht="13.5">
      <c r="A238" s="79">
        <v>39179</v>
      </c>
      <c r="B238" s="10" t="s">
        <v>429</v>
      </c>
      <c r="C238" s="10" t="s">
        <v>510</v>
      </c>
      <c r="D238" s="8">
        <v>119</v>
      </c>
      <c r="E238" s="8">
        <v>69.02</v>
      </c>
      <c r="F238" s="10" t="s">
        <v>518</v>
      </c>
      <c r="G238" s="12"/>
      <c r="H238" s="17"/>
    </row>
    <row r="239" spans="1:8" ht="13.5">
      <c r="A239" s="79">
        <v>39426</v>
      </c>
      <c r="B239" s="10" t="s">
        <v>517</v>
      </c>
      <c r="C239" s="10" t="s">
        <v>521</v>
      </c>
      <c r="D239" s="8">
        <v>182</v>
      </c>
      <c r="E239" s="8">
        <v>96.46</v>
      </c>
      <c r="F239" s="10" t="s">
        <v>511</v>
      </c>
      <c r="G239" s="12"/>
      <c r="H239" s="17"/>
    </row>
    <row r="240" spans="1:8" ht="13.5">
      <c r="A240" s="79">
        <v>38569</v>
      </c>
      <c r="B240" s="10" t="s">
        <v>513</v>
      </c>
      <c r="C240" s="10" t="s">
        <v>514</v>
      </c>
      <c r="D240" s="8">
        <v>140</v>
      </c>
      <c r="E240" s="8">
        <v>107.8</v>
      </c>
      <c r="F240" s="10" t="s">
        <v>524</v>
      </c>
      <c r="G240" s="12"/>
      <c r="H240" s="17"/>
    </row>
    <row r="241" spans="1:8" ht="13.5">
      <c r="A241" s="79">
        <v>39048</v>
      </c>
      <c r="B241" s="10" t="s">
        <v>429</v>
      </c>
      <c r="C241" s="10" t="s">
        <v>424</v>
      </c>
      <c r="D241" s="8">
        <v>122</v>
      </c>
      <c r="E241" s="8">
        <v>92.72</v>
      </c>
      <c r="F241" s="10" t="s">
        <v>511</v>
      </c>
      <c r="G241" s="12"/>
      <c r="H241" s="17"/>
    </row>
    <row r="242" spans="1:8" ht="13.5">
      <c r="A242" s="79">
        <v>39363</v>
      </c>
      <c r="B242" s="10" t="s">
        <v>509</v>
      </c>
      <c r="C242" s="10" t="s">
        <v>510</v>
      </c>
      <c r="D242" s="8">
        <v>1923</v>
      </c>
      <c r="E242" s="8">
        <v>1519.17</v>
      </c>
      <c r="F242" s="10" t="s">
        <v>518</v>
      </c>
      <c r="G242" s="12"/>
      <c r="H242" s="17"/>
    </row>
    <row r="243" spans="1:8" ht="13.5">
      <c r="A243" s="79">
        <v>38631</v>
      </c>
      <c r="B243" s="10" t="s">
        <v>429</v>
      </c>
      <c r="C243" s="10" t="s">
        <v>514</v>
      </c>
      <c r="D243" s="8">
        <v>208</v>
      </c>
      <c r="E243" s="8">
        <v>122.72</v>
      </c>
      <c r="F243" s="10" t="s">
        <v>518</v>
      </c>
      <c r="G243" s="12"/>
      <c r="H243" s="17"/>
    </row>
    <row r="244" spans="1:8" ht="13.5">
      <c r="A244" s="79">
        <v>39215</v>
      </c>
      <c r="B244" s="10" t="s">
        <v>513</v>
      </c>
      <c r="C244" s="10" t="s">
        <v>510</v>
      </c>
      <c r="D244" s="8">
        <v>235</v>
      </c>
      <c r="E244" s="8">
        <v>152.75</v>
      </c>
      <c r="F244" s="10" t="s">
        <v>518</v>
      </c>
      <c r="G244" s="12"/>
      <c r="H244" s="17"/>
    </row>
    <row r="245" spans="1:8" ht="13.5">
      <c r="A245" s="79">
        <v>39406</v>
      </c>
      <c r="B245" s="10" t="s">
        <v>509</v>
      </c>
      <c r="C245" s="10" t="s">
        <v>526</v>
      </c>
      <c r="D245" s="8">
        <v>576</v>
      </c>
      <c r="E245" s="8">
        <v>328.32</v>
      </c>
      <c r="F245" s="10" t="s">
        <v>527</v>
      </c>
      <c r="G245" s="12"/>
      <c r="H245" s="17"/>
    </row>
    <row r="246" spans="1:8" ht="13.5">
      <c r="A246" s="79">
        <v>39159</v>
      </c>
      <c r="B246" s="10" t="s">
        <v>513</v>
      </c>
      <c r="C246" s="10" t="s">
        <v>510</v>
      </c>
      <c r="D246" s="8">
        <v>132</v>
      </c>
      <c r="E246" s="8">
        <v>76.56</v>
      </c>
      <c r="F246" s="10" t="s">
        <v>524</v>
      </c>
      <c r="G246" s="12"/>
      <c r="H246" s="17"/>
    </row>
    <row r="247" spans="1:8" ht="13.5">
      <c r="A247" s="79">
        <v>39407</v>
      </c>
      <c r="B247" s="10" t="s">
        <v>520</v>
      </c>
      <c r="C247" s="10" t="s">
        <v>510</v>
      </c>
      <c r="D247" s="8">
        <v>536</v>
      </c>
      <c r="E247" s="8">
        <v>225.12</v>
      </c>
      <c r="F247" s="10" t="s">
        <v>515</v>
      </c>
      <c r="G247" s="12"/>
      <c r="H247" s="17"/>
    </row>
    <row r="248" spans="1:8" ht="13.5">
      <c r="A248" s="79">
        <v>39292</v>
      </c>
      <c r="B248" s="10" t="s">
        <v>520</v>
      </c>
      <c r="C248" s="10" t="s">
        <v>521</v>
      </c>
      <c r="D248" s="8">
        <v>106</v>
      </c>
      <c r="E248" s="8">
        <v>61.48</v>
      </c>
      <c r="F248" s="10" t="s">
        <v>527</v>
      </c>
      <c r="G248" s="12"/>
      <c r="H248" s="17"/>
    </row>
    <row r="249" spans="1:8" ht="13.5">
      <c r="A249" s="79">
        <v>39629</v>
      </c>
      <c r="B249" s="10" t="s">
        <v>520</v>
      </c>
      <c r="C249" s="10" t="s">
        <v>424</v>
      </c>
      <c r="D249" s="8">
        <v>175</v>
      </c>
      <c r="E249" s="8">
        <v>105</v>
      </c>
      <c r="F249" s="10" t="s">
        <v>518</v>
      </c>
      <c r="G249" s="12"/>
      <c r="H249" s="17"/>
    </row>
    <row r="250" spans="1:8" ht="13.5">
      <c r="A250" s="79">
        <v>39353</v>
      </c>
      <c r="B250" s="10" t="s">
        <v>520</v>
      </c>
      <c r="C250" s="10" t="s">
        <v>510</v>
      </c>
      <c r="D250" s="8">
        <v>209</v>
      </c>
      <c r="E250" s="8">
        <v>133.76</v>
      </c>
      <c r="F250" s="10" t="s">
        <v>518</v>
      </c>
      <c r="G250" s="12"/>
      <c r="H250" s="17"/>
    </row>
    <row r="251" spans="1:8" ht="13.5">
      <c r="A251" s="79">
        <v>38910</v>
      </c>
      <c r="B251" s="10" t="s">
        <v>517</v>
      </c>
      <c r="C251" s="10" t="s">
        <v>510</v>
      </c>
      <c r="D251" s="8">
        <v>63</v>
      </c>
      <c r="E251" s="8">
        <v>30.87</v>
      </c>
      <c r="F251" s="10" t="s">
        <v>527</v>
      </c>
      <c r="G251" s="12"/>
      <c r="H251" s="17"/>
    </row>
    <row r="252" spans="1:8" ht="13.5">
      <c r="A252" s="79">
        <v>39229</v>
      </c>
      <c r="B252" s="10" t="s">
        <v>429</v>
      </c>
      <c r="C252" s="10" t="s">
        <v>510</v>
      </c>
      <c r="D252" s="8">
        <v>1402</v>
      </c>
      <c r="E252" s="8">
        <v>686.98</v>
      </c>
      <c r="F252" s="10" t="s">
        <v>524</v>
      </c>
      <c r="G252" s="12"/>
      <c r="H252" s="17"/>
    </row>
    <row r="253" spans="1:8" ht="13.5">
      <c r="A253" s="79">
        <v>39508</v>
      </c>
      <c r="B253" s="10" t="s">
        <v>513</v>
      </c>
      <c r="C253" s="10" t="s">
        <v>526</v>
      </c>
      <c r="D253" s="8">
        <v>222</v>
      </c>
      <c r="E253" s="8">
        <v>106.56</v>
      </c>
      <c r="F253" s="10" t="s">
        <v>511</v>
      </c>
      <c r="G253" s="12"/>
      <c r="H253" s="17"/>
    </row>
    <row r="254" spans="1:8" ht="13.5">
      <c r="A254" s="79">
        <v>39030</v>
      </c>
      <c r="B254" s="10" t="s">
        <v>520</v>
      </c>
      <c r="C254" s="10" t="s">
        <v>424</v>
      </c>
      <c r="D254" s="8">
        <v>155</v>
      </c>
      <c r="E254" s="8">
        <v>75.95</v>
      </c>
      <c r="F254" s="10" t="s">
        <v>527</v>
      </c>
      <c r="G254" s="12"/>
      <c r="H254" s="17"/>
    </row>
    <row r="255" spans="1:8" ht="13.5">
      <c r="A255" s="79">
        <v>39234</v>
      </c>
      <c r="B255" s="10" t="s">
        <v>517</v>
      </c>
      <c r="C255" s="10" t="s">
        <v>526</v>
      </c>
      <c r="D255" s="8">
        <v>91</v>
      </c>
      <c r="E255" s="8">
        <v>50.05</v>
      </c>
      <c r="F255" s="10" t="s">
        <v>515</v>
      </c>
      <c r="G255" s="12"/>
      <c r="H255" s="17"/>
    </row>
    <row r="256" spans="1:8" ht="13.5">
      <c r="A256" s="79">
        <v>39243</v>
      </c>
      <c r="B256" s="10" t="s">
        <v>509</v>
      </c>
      <c r="C256" s="10" t="s">
        <v>424</v>
      </c>
      <c r="D256" s="8">
        <v>519</v>
      </c>
      <c r="E256" s="8">
        <v>285.45</v>
      </c>
      <c r="F256" s="10" t="s">
        <v>518</v>
      </c>
      <c r="G256" s="12"/>
      <c r="H256" s="17"/>
    </row>
    <row r="257" spans="1:8" ht="13.5">
      <c r="A257" s="79">
        <v>38554</v>
      </c>
      <c r="B257" s="10" t="s">
        <v>429</v>
      </c>
      <c r="C257" s="10" t="s">
        <v>521</v>
      </c>
      <c r="D257" s="8">
        <v>1436</v>
      </c>
      <c r="E257" s="8">
        <v>1019.56</v>
      </c>
      <c r="F257" s="10" t="s">
        <v>527</v>
      </c>
      <c r="G257" s="12"/>
      <c r="H257" s="17"/>
    </row>
    <row r="258" spans="1:8" ht="13.5">
      <c r="A258" s="79">
        <v>39372</v>
      </c>
      <c r="B258" s="10" t="s">
        <v>509</v>
      </c>
      <c r="C258" s="10" t="s">
        <v>514</v>
      </c>
      <c r="D258" s="8">
        <v>698</v>
      </c>
      <c r="E258" s="8">
        <v>488.6</v>
      </c>
      <c r="F258" s="10" t="s">
        <v>515</v>
      </c>
      <c r="G258" s="12"/>
      <c r="H258" s="17"/>
    </row>
    <row r="259" spans="1:8" ht="13.5">
      <c r="A259" s="79">
        <v>39216</v>
      </c>
      <c r="B259" s="10" t="s">
        <v>429</v>
      </c>
      <c r="C259" s="10" t="s">
        <v>514</v>
      </c>
      <c r="D259" s="8">
        <v>143</v>
      </c>
      <c r="E259" s="8">
        <v>98.67</v>
      </c>
      <c r="F259" s="10" t="s">
        <v>524</v>
      </c>
      <c r="G259" s="12"/>
      <c r="H259" s="17"/>
    </row>
    <row r="260" spans="1:8" ht="13.5">
      <c r="A260" s="79">
        <v>39253</v>
      </c>
      <c r="B260" s="10" t="s">
        <v>429</v>
      </c>
      <c r="C260" s="10" t="s">
        <v>424</v>
      </c>
      <c r="D260" s="8">
        <v>191</v>
      </c>
      <c r="E260" s="8">
        <v>95.5</v>
      </c>
      <c r="F260" s="10" t="s">
        <v>511</v>
      </c>
      <c r="G260" s="12"/>
      <c r="H260" s="17"/>
    </row>
    <row r="261" spans="1:8" ht="13.5">
      <c r="A261" s="79">
        <v>39627</v>
      </c>
      <c r="B261" s="10" t="s">
        <v>513</v>
      </c>
      <c r="C261" s="10" t="s">
        <v>510</v>
      </c>
      <c r="D261" s="8">
        <v>184</v>
      </c>
      <c r="E261" s="8">
        <v>141.68</v>
      </c>
      <c r="F261" s="10" t="s">
        <v>524</v>
      </c>
      <c r="G261" s="12"/>
      <c r="H261" s="17"/>
    </row>
    <row r="262" spans="1:8" ht="13.5">
      <c r="A262" s="79">
        <v>38720</v>
      </c>
      <c r="B262" s="10" t="s">
        <v>429</v>
      </c>
      <c r="C262" s="10" t="s">
        <v>526</v>
      </c>
      <c r="D262" s="8">
        <v>162</v>
      </c>
      <c r="E262" s="8">
        <v>69.66</v>
      </c>
      <c r="F262" s="10" t="s">
        <v>527</v>
      </c>
      <c r="G262" s="12"/>
      <c r="H262" s="17"/>
    </row>
    <row r="263" spans="1:8" ht="13.5">
      <c r="A263" s="79">
        <v>38670</v>
      </c>
      <c r="B263" s="10" t="s">
        <v>513</v>
      </c>
      <c r="C263" s="10" t="s">
        <v>521</v>
      </c>
      <c r="D263" s="8">
        <v>79</v>
      </c>
      <c r="E263" s="8">
        <v>55.3</v>
      </c>
      <c r="F263" s="10" t="s">
        <v>518</v>
      </c>
      <c r="G263" s="12"/>
      <c r="H263" s="17"/>
    </row>
    <row r="264" spans="1:8" ht="13.5">
      <c r="A264" s="79">
        <v>38958</v>
      </c>
      <c r="B264" s="10" t="s">
        <v>429</v>
      </c>
      <c r="C264" s="10" t="s">
        <v>510</v>
      </c>
      <c r="D264" s="8">
        <v>63</v>
      </c>
      <c r="E264" s="8">
        <v>37.17</v>
      </c>
      <c r="F264" s="10" t="s">
        <v>527</v>
      </c>
      <c r="G264" s="12"/>
      <c r="H264" s="17"/>
    </row>
    <row r="265" spans="1:8" ht="13.5">
      <c r="A265" s="79">
        <v>38789</v>
      </c>
      <c r="B265" s="10" t="s">
        <v>509</v>
      </c>
      <c r="C265" s="10" t="s">
        <v>526</v>
      </c>
      <c r="D265" s="8">
        <v>1550</v>
      </c>
      <c r="E265" s="8">
        <v>868</v>
      </c>
      <c r="F265" s="10" t="s">
        <v>527</v>
      </c>
      <c r="G265" s="12"/>
      <c r="H265" s="17"/>
    </row>
    <row r="266" spans="1:8" ht="13.5">
      <c r="A266" s="79">
        <v>39490</v>
      </c>
      <c r="B266" s="10" t="s">
        <v>520</v>
      </c>
      <c r="C266" s="10" t="s">
        <v>526</v>
      </c>
      <c r="D266" s="8">
        <v>132</v>
      </c>
      <c r="E266" s="8">
        <v>80.52</v>
      </c>
      <c r="F266" s="10" t="s">
        <v>524</v>
      </c>
      <c r="G266" s="12"/>
      <c r="H266" s="17"/>
    </row>
    <row r="267" spans="1:8" ht="13.5">
      <c r="A267" s="79">
        <v>38734</v>
      </c>
      <c r="B267" s="10" t="s">
        <v>429</v>
      </c>
      <c r="C267" s="10" t="s">
        <v>526</v>
      </c>
      <c r="D267" s="8">
        <v>170</v>
      </c>
      <c r="E267" s="8">
        <v>132.6</v>
      </c>
      <c r="F267" s="10" t="s">
        <v>518</v>
      </c>
      <c r="G267" s="12"/>
      <c r="H267" s="17"/>
    </row>
    <row r="268" spans="1:8" ht="13.5">
      <c r="A268" s="79">
        <v>39142</v>
      </c>
      <c r="B268" s="10" t="s">
        <v>513</v>
      </c>
      <c r="C268" s="10" t="s">
        <v>526</v>
      </c>
      <c r="D268" s="8">
        <v>84</v>
      </c>
      <c r="E268" s="8">
        <v>59.64</v>
      </c>
      <c r="F268" s="10" t="s">
        <v>524</v>
      </c>
      <c r="G268" s="12"/>
      <c r="H268" s="17"/>
    </row>
    <row r="269" spans="1:8" ht="13.5">
      <c r="A269" s="79">
        <v>38572</v>
      </c>
      <c r="B269" s="10" t="s">
        <v>429</v>
      </c>
      <c r="C269" s="10" t="s">
        <v>510</v>
      </c>
      <c r="D269" s="8">
        <v>180</v>
      </c>
      <c r="E269" s="8">
        <v>79.2</v>
      </c>
      <c r="F269" s="10" t="s">
        <v>515</v>
      </c>
      <c r="G269" s="12"/>
      <c r="H269" s="17"/>
    </row>
    <row r="270" spans="1:8" ht="13.5">
      <c r="A270" s="79">
        <v>39377</v>
      </c>
      <c r="B270" s="10" t="s">
        <v>520</v>
      </c>
      <c r="C270" s="10" t="s">
        <v>514</v>
      </c>
      <c r="D270" s="8">
        <v>961</v>
      </c>
      <c r="E270" s="8">
        <v>643.87</v>
      </c>
      <c r="F270" s="10" t="s">
        <v>527</v>
      </c>
      <c r="G270" s="12"/>
      <c r="H270" s="17"/>
    </row>
    <row r="271" spans="1:8" ht="13.5">
      <c r="A271" s="79">
        <v>39571</v>
      </c>
      <c r="B271" s="10" t="s">
        <v>429</v>
      </c>
      <c r="C271" s="10" t="s">
        <v>521</v>
      </c>
      <c r="D271" s="8">
        <v>241</v>
      </c>
      <c r="E271" s="8">
        <v>185.57</v>
      </c>
      <c r="F271" s="10" t="s">
        <v>518</v>
      </c>
      <c r="G271" s="12"/>
      <c r="H271" s="17"/>
    </row>
    <row r="272" spans="1:8" ht="13.5">
      <c r="A272" s="79">
        <v>38638</v>
      </c>
      <c r="B272" s="10" t="s">
        <v>517</v>
      </c>
      <c r="C272" s="10" t="s">
        <v>514</v>
      </c>
      <c r="D272" s="8">
        <v>114</v>
      </c>
      <c r="E272" s="8">
        <v>69.54</v>
      </c>
      <c r="F272" s="10" t="s">
        <v>527</v>
      </c>
      <c r="G272" s="12"/>
      <c r="H272" s="17"/>
    </row>
    <row r="273" spans="1:8" ht="13.5">
      <c r="A273" s="79">
        <v>38593</v>
      </c>
      <c r="B273" s="10" t="s">
        <v>520</v>
      </c>
      <c r="C273" s="10" t="s">
        <v>514</v>
      </c>
      <c r="D273" s="8">
        <v>239</v>
      </c>
      <c r="E273" s="8">
        <v>174.47</v>
      </c>
      <c r="F273" s="10" t="s">
        <v>518</v>
      </c>
      <c r="G273" s="12"/>
      <c r="H273" s="17"/>
    </row>
    <row r="274" spans="1:8" ht="13.5">
      <c r="A274" s="79">
        <v>39017</v>
      </c>
      <c r="B274" s="10" t="s">
        <v>509</v>
      </c>
      <c r="C274" s="10" t="s">
        <v>521</v>
      </c>
      <c r="D274" s="8">
        <v>73</v>
      </c>
      <c r="E274" s="8">
        <v>37.23</v>
      </c>
      <c r="F274" s="10" t="s">
        <v>511</v>
      </c>
      <c r="G274" s="12"/>
      <c r="H274" s="17"/>
    </row>
    <row r="275" spans="1:8" ht="13.5">
      <c r="A275" s="79">
        <v>39242</v>
      </c>
      <c r="B275" s="10" t="s">
        <v>509</v>
      </c>
      <c r="C275" s="10" t="s">
        <v>514</v>
      </c>
      <c r="D275" s="8">
        <v>171</v>
      </c>
      <c r="E275" s="8">
        <v>92.34</v>
      </c>
      <c r="F275" s="10" t="s">
        <v>518</v>
      </c>
      <c r="G275" s="12"/>
      <c r="H275" s="17"/>
    </row>
    <row r="276" spans="1:8" ht="13.5">
      <c r="A276" s="79">
        <v>39225</v>
      </c>
      <c r="B276" s="10" t="s">
        <v>517</v>
      </c>
      <c r="C276" s="10" t="s">
        <v>514</v>
      </c>
      <c r="D276" s="8">
        <v>140</v>
      </c>
      <c r="E276" s="8">
        <v>75.6</v>
      </c>
      <c r="F276" s="10" t="s">
        <v>527</v>
      </c>
      <c r="G276" s="12"/>
      <c r="H276" s="17"/>
    </row>
    <row r="277" spans="1:8" ht="13.5">
      <c r="A277" s="79">
        <v>39487</v>
      </c>
      <c r="B277" s="10" t="s">
        <v>520</v>
      </c>
      <c r="C277" s="10" t="s">
        <v>514</v>
      </c>
      <c r="D277" s="8">
        <v>103</v>
      </c>
      <c r="E277" s="8">
        <v>69.01</v>
      </c>
      <c r="F277" s="10" t="s">
        <v>524</v>
      </c>
      <c r="G277" s="12"/>
      <c r="H277" s="17"/>
    </row>
    <row r="278" spans="1:8" ht="13.5">
      <c r="A278" s="79">
        <v>38691</v>
      </c>
      <c r="B278" s="10" t="s">
        <v>520</v>
      </c>
      <c r="C278" s="10" t="s">
        <v>510</v>
      </c>
      <c r="D278" s="8">
        <v>142</v>
      </c>
      <c r="E278" s="8">
        <v>92.3</v>
      </c>
      <c r="F278" s="10" t="s">
        <v>511</v>
      </c>
      <c r="G278" s="12"/>
      <c r="H278" s="17"/>
    </row>
    <row r="279" spans="1:8" ht="13.5">
      <c r="A279" s="79">
        <v>38947</v>
      </c>
      <c r="B279" s="10" t="s">
        <v>520</v>
      </c>
      <c r="C279" s="10" t="s">
        <v>424</v>
      </c>
      <c r="D279" s="8">
        <v>203</v>
      </c>
      <c r="E279" s="8">
        <v>154.28</v>
      </c>
      <c r="F279" s="10" t="s">
        <v>515</v>
      </c>
      <c r="G279" s="12"/>
      <c r="H279" s="17"/>
    </row>
    <row r="280" spans="1:8" ht="13.5">
      <c r="A280" s="79">
        <v>39495</v>
      </c>
      <c r="B280" s="10" t="s">
        <v>513</v>
      </c>
      <c r="C280" s="10" t="s">
        <v>514</v>
      </c>
      <c r="D280" s="8">
        <v>193</v>
      </c>
      <c r="E280" s="8">
        <v>108.08</v>
      </c>
      <c r="F280" s="10" t="s">
        <v>511</v>
      </c>
      <c r="G280" s="12"/>
      <c r="H280" s="17"/>
    </row>
    <row r="281" spans="1:8" ht="13.5">
      <c r="A281" s="79">
        <v>38672</v>
      </c>
      <c r="B281" s="10" t="s">
        <v>513</v>
      </c>
      <c r="C281" s="10" t="s">
        <v>526</v>
      </c>
      <c r="D281" s="8">
        <v>209</v>
      </c>
      <c r="E281" s="8">
        <v>154.66</v>
      </c>
      <c r="F281" s="10" t="s">
        <v>518</v>
      </c>
      <c r="G281" s="12"/>
      <c r="H281" s="17"/>
    </row>
    <row r="282" spans="1:8" ht="13.5">
      <c r="A282" s="79">
        <v>38855</v>
      </c>
      <c r="B282" s="10" t="s">
        <v>517</v>
      </c>
      <c r="C282" s="10" t="s">
        <v>526</v>
      </c>
      <c r="D282" s="8">
        <v>54</v>
      </c>
      <c r="E282" s="8">
        <v>40.5</v>
      </c>
      <c r="F282" s="10" t="s">
        <v>511</v>
      </c>
      <c r="G282" s="12"/>
      <c r="H282" s="17"/>
    </row>
    <row r="283" spans="1:8" ht="13.5">
      <c r="A283" s="79">
        <v>39276</v>
      </c>
      <c r="B283" s="10" t="s">
        <v>429</v>
      </c>
      <c r="C283" s="10" t="s">
        <v>526</v>
      </c>
      <c r="D283" s="8">
        <v>113</v>
      </c>
      <c r="E283" s="8">
        <v>76.84</v>
      </c>
      <c r="F283" s="10" t="s">
        <v>524</v>
      </c>
      <c r="G283" s="12"/>
      <c r="H283" s="17"/>
    </row>
    <row r="284" spans="1:8" ht="13.5">
      <c r="A284" s="79">
        <v>39009</v>
      </c>
      <c r="B284" s="10" t="s">
        <v>429</v>
      </c>
      <c r="C284" s="10" t="s">
        <v>424</v>
      </c>
      <c r="D284" s="8">
        <v>205</v>
      </c>
      <c r="E284" s="8">
        <v>145.55</v>
      </c>
      <c r="F284" s="10" t="s">
        <v>527</v>
      </c>
      <c r="G284" s="12"/>
      <c r="H284" s="17"/>
    </row>
    <row r="285" spans="1:8" ht="13.5">
      <c r="A285" s="79">
        <v>38730</v>
      </c>
      <c r="B285" s="10" t="s">
        <v>429</v>
      </c>
      <c r="C285" s="10" t="s">
        <v>514</v>
      </c>
      <c r="D285" s="8">
        <v>70</v>
      </c>
      <c r="E285" s="8">
        <v>51.8</v>
      </c>
      <c r="F285" s="10" t="s">
        <v>518</v>
      </c>
      <c r="G285" s="12"/>
      <c r="H285" s="17"/>
    </row>
    <row r="286" spans="1:8" ht="13.5">
      <c r="A286" s="79">
        <v>38650</v>
      </c>
      <c r="B286" s="10" t="s">
        <v>513</v>
      </c>
      <c r="C286" s="10" t="s">
        <v>424</v>
      </c>
      <c r="D286" s="8">
        <v>74</v>
      </c>
      <c r="E286" s="8">
        <v>48.84</v>
      </c>
      <c r="F286" s="10" t="s">
        <v>524</v>
      </c>
      <c r="G286" s="12"/>
      <c r="H286" s="17"/>
    </row>
    <row r="287" spans="1:8" ht="13.5">
      <c r="A287" s="79">
        <v>39340</v>
      </c>
      <c r="B287" s="10" t="s">
        <v>429</v>
      </c>
      <c r="C287" s="10" t="s">
        <v>510</v>
      </c>
      <c r="D287" s="8">
        <v>853</v>
      </c>
      <c r="E287" s="8">
        <v>562.98</v>
      </c>
      <c r="F287" s="10" t="s">
        <v>527</v>
      </c>
      <c r="G287" s="12"/>
      <c r="H287" s="17"/>
    </row>
    <row r="288" spans="1:8" ht="13.5">
      <c r="A288" s="79">
        <v>38995</v>
      </c>
      <c r="B288" s="10" t="s">
        <v>429</v>
      </c>
      <c r="C288" s="10" t="s">
        <v>510</v>
      </c>
      <c r="D288" s="8">
        <v>55</v>
      </c>
      <c r="E288" s="8">
        <v>28.6</v>
      </c>
      <c r="F288" s="10" t="s">
        <v>524</v>
      </c>
      <c r="G288" s="12"/>
      <c r="H288" s="17"/>
    </row>
    <row r="289" spans="1:8" ht="13.5">
      <c r="A289" s="79">
        <v>39378</v>
      </c>
      <c r="B289" s="10" t="s">
        <v>513</v>
      </c>
      <c r="C289" s="10" t="s">
        <v>521</v>
      </c>
      <c r="D289" s="8">
        <v>124</v>
      </c>
      <c r="E289" s="8">
        <v>80.6</v>
      </c>
      <c r="F289" s="10" t="s">
        <v>515</v>
      </c>
      <c r="G289" s="12"/>
      <c r="H289" s="17"/>
    </row>
    <row r="290" spans="1:8" ht="13.5">
      <c r="A290" s="79">
        <v>38817</v>
      </c>
      <c r="B290" s="10" t="s">
        <v>513</v>
      </c>
      <c r="C290" s="10" t="s">
        <v>510</v>
      </c>
      <c r="D290" s="8">
        <v>90</v>
      </c>
      <c r="E290" s="8">
        <v>38.7</v>
      </c>
      <c r="F290" s="10" t="s">
        <v>524</v>
      </c>
      <c r="G290" s="12"/>
      <c r="H290" s="17"/>
    </row>
    <row r="291" spans="1:8" ht="13.5">
      <c r="A291" s="79">
        <v>39019</v>
      </c>
      <c r="B291" s="10" t="s">
        <v>517</v>
      </c>
      <c r="C291" s="10" t="s">
        <v>514</v>
      </c>
      <c r="D291" s="8">
        <v>110</v>
      </c>
      <c r="E291" s="8">
        <v>75.9</v>
      </c>
      <c r="F291" s="10" t="s">
        <v>524</v>
      </c>
      <c r="G291" s="12"/>
      <c r="H291" s="17"/>
    </row>
    <row r="292" spans="1:8" ht="13.5">
      <c r="A292" s="79">
        <v>39370</v>
      </c>
      <c r="B292" s="10" t="s">
        <v>429</v>
      </c>
      <c r="C292" s="10" t="s">
        <v>521</v>
      </c>
      <c r="D292" s="8">
        <v>68</v>
      </c>
      <c r="E292" s="8">
        <v>31.28</v>
      </c>
      <c r="F292" s="10" t="s">
        <v>527</v>
      </c>
      <c r="G292" s="12"/>
      <c r="H292" s="17"/>
    </row>
    <row r="293" spans="1:8" ht="13.5">
      <c r="A293" s="79">
        <v>38943</v>
      </c>
      <c r="B293" s="10" t="s">
        <v>513</v>
      </c>
      <c r="C293" s="10" t="s">
        <v>526</v>
      </c>
      <c r="D293" s="8">
        <v>74</v>
      </c>
      <c r="E293" s="8">
        <v>59.2</v>
      </c>
      <c r="F293" s="10" t="s">
        <v>524</v>
      </c>
      <c r="G293" s="12"/>
      <c r="H293" s="17"/>
    </row>
    <row r="294" spans="1:8" ht="13.5">
      <c r="A294" s="79">
        <v>38515</v>
      </c>
      <c r="B294" s="10" t="s">
        <v>517</v>
      </c>
      <c r="C294" s="10" t="s">
        <v>514</v>
      </c>
      <c r="D294" s="8">
        <v>86</v>
      </c>
      <c r="E294" s="8">
        <v>59.34</v>
      </c>
      <c r="F294" s="10" t="s">
        <v>518</v>
      </c>
      <c r="G294" s="12"/>
      <c r="H294" s="17"/>
    </row>
    <row r="295" spans="1:8" ht="13.5">
      <c r="A295" s="79">
        <v>38884</v>
      </c>
      <c r="B295" s="10" t="s">
        <v>520</v>
      </c>
      <c r="C295" s="10" t="s">
        <v>526</v>
      </c>
      <c r="D295" s="8">
        <v>200</v>
      </c>
      <c r="E295" s="8">
        <v>158</v>
      </c>
      <c r="F295" s="10" t="s">
        <v>515</v>
      </c>
      <c r="G295" s="12"/>
      <c r="H295" s="17"/>
    </row>
    <row r="296" spans="1:8" ht="13.5">
      <c r="A296" s="79">
        <v>38551</v>
      </c>
      <c r="B296" s="10" t="s">
        <v>517</v>
      </c>
      <c r="C296" s="10" t="s">
        <v>510</v>
      </c>
      <c r="D296" s="8">
        <v>64</v>
      </c>
      <c r="E296" s="8">
        <v>43.52</v>
      </c>
      <c r="F296" s="10" t="s">
        <v>511</v>
      </c>
      <c r="G296" s="12"/>
      <c r="H296" s="17"/>
    </row>
    <row r="297" spans="1:8" ht="13.5">
      <c r="A297" s="79">
        <v>39275</v>
      </c>
      <c r="B297" s="10" t="s">
        <v>509</v>
      </c>
      <c r="C297" s="10" t="s">
        <v>521</v>
      </c>
      <c r="D297" s="8">
        <v>1051</v>
      </c>
      <c r="E297" s="8">
        <v>756.72</v>
      </c>
      <c r="F297" s="10" t="s">
        <v>518</v>
      </c>
      <c r="G297" s="12"/>
      <c r="H297" s="17"/>
    </row>
    <row r="298" spans="1:8" ht="13.5">
      <c r="A298" s="79">
        <v>38655</v>
      </c>
      <c r="B298" s="10" t="s">
        <v>520</v>
      </c>
      <c r="C298" s="10" t="s">
        <v>526</v>
      </c>
      <c r="D298" s="8">
        <v>1756</v>
      </c>
      <c r="E298" s="8">
        <v>965.8</v>
      </c>
      <c r="F298" s="10" t="s">
        <v>527</v>
      </c>
      <c r="G298" s="12"/>
      <c r="H298" s="17"/>
    </row>
    <row r="299" spans="1:8" ht="13.5">
      <c r="A299" s="79">
        <v>38898</v>
      </c>
      <c r="B299" s="10" t="s">
        <v>509</v>
      </c>
      <c r="C299" s="10" t="s">
        <v>526</v>
      </c>
      <c r="D299" s="8">
        <v>204</v>
      </c>
      <c r="E299" s="8">
        <v>153</v>
      </c>
      <c r="F299" s="10" t="s">
        <v>524</v>
      </c>
      <c r="G299" s="12"/>
      <c r="H299" s="17"/>
    </row>
    <row r="300" spans="1:8" ht="13.5">
      <c r="A300" s="79">
        <v>39275</v>
      </c>
      <c r="B300" s="10" t="s">
        <v>517</v>
      </c>
      <c r="C300" s="10" t="s">
        <v>424</v>
      </c>
      <c r="D300" s="8">
        <v>226</v>
      </c>
      <c r="E300" s="8">
        <v>97.18</v>
      </c>
      <c r="F300" s="10" t="s">
        <v>515</v>
      </c>
      <c r="G300" s="12"/>
      <c r="H300" s="17"/>
    </row>
    <row r="301" spans="1:8" ht="13.5">
      <c r="A301" s="79">
        <v>38831</v>
      </c>
      <c r="B301" s="10" t="s">
        <v>513</v>
      </c>
      <c r="C301" s="10" t="s">
        <v>510</v>
      </c>
      <c r="D301" s="8">
        <v>185</v>
      </c>
      <c r="E301" s="8">
        <v>138.75</v>
      </c>
      <c r="F301" s="10" t="s">
        <v>515</v>
      </c>
      <c r="G301" s="12"/>
      <c r="H301" s="17"/>
    </row>
    <row r="302" spans="1:8" ht="13.5">
      <c r="A302" s="79">
        <v>38860</v>
      </c>
      <c r="B302" s="10" t="s">
        <v>509</v>
      </c>
      <c r="C302" s="10" t="s">
        <v>514</v>
      </c>
      <c r="D302" s="8">
        <v>141</v>
      </c>
      <c r="E302" s="8">
        <v>105.75</v>
      </c>
      <c r="F302" s="10" t="s">
        <v>524</v>
      </c>
      <c r="G302" s="12"/>
      <c r="H302" s="17"/>
    </row>
    <row r="303" spans="1:8" ht="13.5">
      <c r="A303" s="79">
        <v>39205</v>
      </c>
      <c r="B303" s="10" t="s">
        <v>517</v>
      </c>
      <c r="C303" s="10" t="s">
        <v>526</v>
      </c>
      <c r="D303" s="8">
        <v>228</v>
      </c>
      <c r="E303" s="8">
        <v>114</v>
      </c>
      <c r="F303" s="10" t="s">
        <v>518</v>
      </c>
      <c r="G303" s="12"/>
      <c r="H303" s="17"/>
    </row>
    <row r="304" spans="1:8" ht="13.5">
      <c r="A304" s="79">
        <v>39202</v>
      </c>
      <c r="B304" s="10" t="s">
        <v>520</v>
      </c>
      <c r="C304" s="10" t="s">
        <v>510</v>
      </c>
      <c r="D304" s="8">
        <v>125</v>
      </c>
      <c r="E304" s="8">
        <v>77.5</v>
      </c>
      <c r="F304" s="10" t="s">
        <v>524</v>
      </c>
      <c r="G304" s="12"/>
      <c r="H304" s="17"/>
    </row>
    <row r="305" spans="1:8" ht="13.5">
      <c r="A305" s="79">
        <v>38819</v>
      </c>
      <c r="B305" s="10" t="s">
        <v>517</v>
      </c>
      <c r="C305" s="10" t="s">
        <v>510</v>
      </c>
      <c r="D305" s="8">
        <v>53</v>
      </c>
      <c r="E305" s="8">
        <v>29.68</v>
      </c>
      <c r="F305" s="10" t="s">
        <v>518</v>
      </c>
      <c r="G305" s="12"/>
      <c r="H305" s="17"/>
    </row>
    <row r="306" spans="1:8" ht="13.5">
      <c r="A306" s="79">
        <v>38964</v>
      </c>
      <c r="B306" s="10" t="s">
        <v>520</v>
      </c>
      <c r="C306" s="10" t="s">
        <v>510</v>
      </c>
      <c r="D306" s="8">
        <v>61</v>
      </c>
      <c r="E306" s="8">
        <v>35.38</v>
      </c>
      <c r="F306" s="10" t="s">
        <v>527</v>
      </c>
      <c r="G306" s="12"/>
      <c r="H306" s="17"/>
    </row>
    <row r="307" spans="1:8" ht="13.5">
      <c r="A307" s="79">
        <v>39378</v>
      </c>
      <c r="B307" s="10" t="s">
        <v>517</v>
      </c>
      <c r="C307" s="10" t="s">
        <v>424</v>
      </c>
      <c r="D307" s="8">
        <v>166</v>
      </c>
      <c r="E307" s="8">
        <v>129.48</v>
      </c>
      <c r="F307" s="10" t="s">
        <v>524</v>
      </c>
      <c r="G307" s="12"/>
      <c r="H307" s="17"/>
    </row>
    <row r="308" spans="1:8" ht="13.5">
      <c r="A308" s="79">
        <v>38924</v>
      </c>
      <c r="B308" s="10" t="s">
        <v>517</v>
      </c>
      <c r="C308" s="10" t="s">
        <v>521</v>
      </c>
      <c r="D308" s="8">
        <v>119</v>
      </c>
      <c r="E308" s="8">
        <v>51.17</v>
      </c>
      <c r="F308" s="10" t="s">
        <v>527</v>
      </c>
      <c r="G308" s="12"/>
      <c r="H308" s="17"/>
    </row>
    <row r="309" spans="1:8" ht="13.5">
      <c r="A309" s="79">
        <v>39630</v>
      </c>
      <c r="B309" s="10" t="s">
        <v>517</v>
      </c>
      <c r="C309" s="10" t="s">
        <v>424</v>
      </c>
      <c r="D309" s="8">
        <v>112</v>
      </c>
      <c r="E309" s="8">
        <v>62.72</v>
      </c>
      <c r="F309" s="10" t="s">
        <v>515</v>
      </c>
      <c r="G309" s="12"/>
      <c r="H309" s="17"/>
    </row>
    <row r="310" spans="1:8" ht="13.5">
      <c r="A310" s="79">
        <v>38741</v>
      </c>
      <c r="B310" s="10" t="s">
        <v>520</v>
      </c>
      <c r="C310" s="10" t="s">
        <v>510</v>
      </c>
      <c r="D310" s="8">
        <v>178</v>
      </c>
      <c r="E310" s="8">
        <v>133.5</v>
      </c>
      <c r="F310" s="10" t="s">
        <v>518</v>
      </c>
      <c r="G310" s="12"/>
      <c r="H310" s="17"/>
    </row>
    <row r="311" spans="1:8" ht="13.5">
      <c r="A311" s="79">
        <v>39159</v>
      </c>
      <c r="B311" s="10" t="s">
        <v>520</v>
      </c>
      <c r="C311" s="10" t="s">
        <v>521</v>
      </c>
      <c r="D311" s="8">
        <v>114</v>
      </c>
      <c r="E311" s="8">
        <v>52.44</v>
      </c>
      <c r="F311" s="10" t="s">
        <v>527</v>
      </c>
      <c r="G311" s="12"/>
      <c r="H311" s="17"/>
    </row>
    <row r="312" spans="1:8" ht="13.5">
      <c r="A312" s="79">
        <v>39149</v>
      </c>
      <c r="B312" s="10" t="s">
        <v>517</v>
      </c>
      <c r="C312" s="10" t="s">
        <v>510</v>
      </c>
      <c r="D312" s="8">
        <v>212</v>
      </c>
      <c r="E312" s="8">
        <v>125.08</v>
      </c>
      <c r="F312" s="10" t="s">
        <v>527</v>
      </c>
      <c r="G312" s="12"/>
      <c r="H312" s="17"/>
    </row>
    <row r="313" spans="1:8" ht="13.5">
      <c r="A313" s="79">
        <v>38991</v>
      </c>
      <c r="B313" s="10" t="s">
        <v>429</v>
      </c>
      <c r="C313" s="10" t="s">
        <v>424</v>
      </c>
      <c r="D313" s="8">
        <v>87</v>
      </c>
      <c r="E313" s="8">
        <v>62.64</v>
      </c>
      <c r="F313" s="10" t="s">
        <v>515</v>
      </c>
      <c r="G313" s="12"/>
      <c r="H313" s="17"/>
    </row>
    <row r="314" spans="1:8" ht="13.5">
      <c r="A314" s="79">
        <v>39470</v>
      </c>
      <c r="B314" s="10" t="s">
        <v>517</v>
      </c>
      <c r="C314" s="10" t="s">
        <v>526</v>
      </c>
      <c r="D314" s="8">
        <v>510</v>
      </c>
      <c r="E314" s="8">
        <v>280.5</v>
      </c>
      <c r="F314" s="10" t="s">
        <v>524</v>
      </c>
      <c r="G314" s="12"/>
      <c r="H314" s="17"/>
    </row>
    <row r="315" spans="1:8" ht="13.5">
      <c r="A315" s="79">
        <v>39250</v>
      </c>
      <c r="B315" s="10" t="s">
        <v>520</v>
      </c>
      <c r="C315" s="10" t="s">
        <v>510</v>
      </c>
      <c r="D315" s="8">
        <v>69</v>
      </c>
      <c r="E315" s="8">
        <v>54.51</v>
      </c>
      <c r="F315" s="10" t="s">
        <v>515</v>
      </c>
      <c r="G315" s="12"/>
      <c r="H315" s="17"/>
    </row>
    <row r="316" spans="1:8" ht="13.5">
      <c r="A316" s="79">
        <v>38565</v>
      </c>
      <c r="B316" s="10" t="s">
        <v>429</v>
      </c>
      <c r="C316" s="10" t="s">
        <v>526</v>
      </c>
      <c r="D316" s="8">
        <v>142</v>
      </c>
      <c r="E316" s="8">
        <v>86.62</v>
      </c>
      <c r="F316" s="10" t="s">
        <v>524</v>
      </c>
      <c r="G316" s="12"/>
      <c r="H316" s="17"/>
    </row>
    <row r="317" spans="1:8" ht="13.5">
      <c r="A317" s="79">
        <v>38632</v>
      </c>
      <c r="B317" s="10" t="s">
        <v>513</v>
      </c>
      <c r="C317" s="10" t="s">
        <v>526</v>
      </c>
      <c r="D317" s="8">
        <v>63</v>
      </c>
      <c r="E317" s="8">
        <v>49.14</v>
      </c>
      <c r="F317" s="10" t="s">
        <v>511</v>
      </c>
      <c r="G317" s="12"/>
      <c r="H317" s="17"/>
    </row>
    <row r="318" spans="1:8" ht="13.5">
      <c r="A318" s="79">
        <v>39232</v>
      </c>
      <c r="B318" s="10" t="s">
        <v>429</v>
      </c>
      <c r="C318" s="10" t="s">
        <v>424</v>
      </c>
      <c r="D318" s="8">
        <v>67</v>
      </c>
      <c r="E318" s="8">
        <v>40.87</v>
      </c>
      <c r="F318" s="10" t="s">
        <v>524</v>
      </c>
      <c r="G318" s="12"/>
      <c r="H318" s="17"/>
    </row>
    <row r="319" spans="1:8" ht="13.5">
      <c r="A319" s="79">
        <v>39453</v>
      </c>
      <c r="B319" s="10" t="s">
        <v>429</v>
      </c>
      <c r="C319" s="10" t="s">
        <v>526</v>
      </c>
      <c r="D319" s="8">
        <v>245</v>
      </c>
      <c r="E319" s="8">
        <v>120.05</v>
      </c>
      <c r="F319" s="10" t="s">
        <v>515</v>
      </c>
      <c r="G319" s="12"/>
      <c r="H319" s="17"/>
    </row>
    <row r="320" spans="1:8" ht="13.5">
      <c r="A320" s="79">
        <v>38832</v>
      </c>
      <c r="B320" s="10" t="s">
        <v>513</v>
      </c>
      <c r="C320" s="10" t="s">
        <v>510</v>
      </c>
      <c r="D320" s="8">
        <v>96</v>
      </c>
      <c r="E320" s="8">
        <v>76.8</v>
      </c>
      <c r="F320" s="10" t="s">
        <v>511</v>
      </c>
      <c r="G320" s="12"/>
      <c r="H320" s="17"/>
    </row>
    <row r="321" spans="1:8" ht="13.5">
      <c r="A321" s="79">
        <v>39044</v>
      </c>
      <c r="B321" s="10" t="s">
        <v>517</v>
      </c>
      <c r="C321" s="10" t="s">
        <v>521</v>
      </c>
      <c r="D321" s="8">
        <v>202</v>
      </c>
      <c r="E321" s="8">
        <v>103.02</v>
      </c>
      <c r="F321" s="10" t="s">
        <v>527</v>
      </c>
      <c r="G321" s="12"/>
      <c r="H321" s="17"/>
    </row>
    <row r="322" spans="1:8" ht="13.5">
      <c r="A322" s="79">
        <v>38884</v>
      </c>
      <c r="B322" s="10" t="s">
        <v>520</v>
      </c>
      <c r="C322" s="10" t="s">
        <v>526</v>
      </c>
      <c r="D322" s="8">
        <v>113</v>
      </c>
      <c r="E322" s="8">
        <v>73.45</v>
      </c>
      <c r="F322" s="10" t="s">
        <v>511</v>
      </c>
      <c r="G322" s="12"/>
      <c r="H322" s="17"/>
    </row>
    <row r="323" spans="1:8" ht="13.5">
      <c r="A323" s="79">
        <v>39601</v>
      </c>
      <c r="B323" s="10" t="s">
        <v>520</v>
      </c>
      <c r="C323" s="10" t="s">
        <v>514</v>
      </c>
      <c r="D323" s="8">
        <v>119</v>
      </c>
      <c r="E323" s="8">
        <v>61.88</v>
      </c>
      <c r="F323" s="10" t="s">
        <v>511</v>
      </c>
      <c r="G323" s="12"/>
      <c r="H323" s="17"/>
    </row>
    <row r="324" spans="1:8" ht="13.5">
      <c r="A324" s="79">
        <v>38718</v>
      </c>
      <c r="B324" s="10" t="s">
        <v>517</v>
      </c>
      <c r="C324" s="10" t="s">
        <v>424</v>
      </c>
      <c r="D324" s="8">
        <v>184</v>
      </c>
      <c r="E324" s="8">
        <v>86.48</v>
      </c>
      <c r="F324" s="10" t="s">
        <v>511</v>
      </c>
      <c r="G324" s="12"/>
      <c r="H324" s="17"/>
    </row>
    <row r="325" spans="1:8" ht="13.5">
      <c r="A325" s="79">
        <v>38920</v>
      </c>
      <c r="B325" s="10" t="s">
        <v>520</v>
      </c>
      <c r="C325" s="10" t="s">
        <v>526</v>
      </c>
      <c r="D325" s="8">
        <v>232</v>
      </c>
      <c r="E325" s="8">
        <v>102.08</v>
      </c>
      <c r="F325" s="10" t="s">
        <v>511</v>
      </c>
      <c r="G325" s="12"/>
      <c r="H325" s="17"/>
    </row>
    <row r="326" spans="1:8" ht="13.5">
      <c r="A326" s="79">
        <v>39385</v>
      </c>
      <c r="B326" s="10" t="s">
        <v>429</v>
      </c>
      <c r="C326" s="10" t="s">
        <v>514</v>
      </c>
      <c r="D326" s="8">
        <v>1607</v>
      </c>
      <c r="E326" s="8">
        <v>1124.9</v>
      </c>
      <c r="F326" s="10" t="s">
        <v>515</v>
      </c>
      <c r="G326" s="12"/>
      <c r="H326" s="17"/>
    </row>
    <row r="327" spans="1:8" ht="13.5">
      <c r="A327" s="79">
        <v>39316</v>
      </c>
      <c r="B327" s="10" t="s">
        <v>517</v>
      </c>
      <c r="C327" s="10" t="s">
        <v>514</v>
      </c>
      <c r="D327" s="8">
        <v>88</v>
      </c>
      <c r="E327" s="8">
        <v>49.28</v>
      </c>
      <c r="F327" s="10" t="s">
        <v>511</v>
      </c>
      <c r="G327" s="12"/>
      <c r="H327" s="17"/>
    </row>
    <row r="328" spans="1:8" ht="13.5">
      <c r="A328" s="79">
        <v>38813</v>
      </c>
      <c r="B328" s="10" t="s">
        <v>517</v>
      </c>
      <c r="C328" s="10" t="s">
        <v>510</v>
      </c>
      <c r="D328" s="8">
        <v>55</v>
      </c>
      <c r="E328" s="8">
        <v>26.95</v>
      </c>
      <c r="F328" s="10" t="s">
        <v>515</v>
      </c>
      <c r="G328" s="12"/>
      <c r="H328" s="17"/>
    </row>
    <row r="329" spans="1:8" ht="13.5">
      <c r="A329" s="79">
        <v>38990</v>
      </c>
      <c r="B329" s="10" t="s">
        <v>429</v>
      </c>
      <c r="C329" s="10" t="s">
        <v>514</v>
      </c>
      <c r="D329" s="8">
        <v>128</v>
      </c>
      <c r="E329" s="8">
        <v>61.44</v>
      </c>
      <c r="F329" s="10" t="s">
        <v>518</v>
      </c>
      <c r="G329" s="12"/>
      <c r="H329" s="17"/>
    </row>
    <row r="330" spans="1:8" ht="13.5">
      <c r="A330" s="79">
        <v>39405</v>
      </c>
      <c r="B330" s="10" t="s">
        <v>517</v>
      </c>
      <c r="C330" s="10" t="s">
        <v>424</v>
      </c>
      <c r="D330" s="8">
        <v>210</v>
      </c>
      <c r="E330" s="8">
        <v>134.4</v>
      </c>
      <c r="F330" s="10" t="s">
        <v>518</v>
      </c>
      <c r="G330" s="12"/>
      <c r="H330" s="17"/>
    </row>
    <row r="331" spans="1:8" ht="13.5">
      <c r="A331" s="79">
        <v>38891</v>
      </c>
      <c r="B331" s="10" t="s">
        <v>513</v>
      </c>
      <c r="C331" s="10" t="s">
        <v>424</v>
      </c>
      <c r="D331" s="8">
        <v>58</v>
      </c>
      <c r="E331" s="8">
        <v>35.96</v>
      </c>
      <c r="F331" s="10" t="s">
        <v>524</v>
      </c>
      <c r="G331" s="12"/>
      <c r="H331" s="17"/>
    </row>
    <row r="332" spans="1:8" ht="13.5">
      <c r="A332" s="79">
        <v>38685</v>
      </c>
      <c r="B332" s="10" t="s">
        <v>429</v>
      </c>
      <c r="C332" s="10" t="s">
        <v>510</v>
      </c>
      <c r="D332" s="8">
        <v>80</v>
      </c>
      <c r="E332" s="8">
        <v>36</v>
      </c>
      <c r="F332" s="10" t="s">
        <v>527</v>
      </c>
      <c r="G332" s="12"/>
      <c r="H332" s="17"/>
    </row>
    <row r="333" spans="1:8" ht="13.5">
      <c r="A333" s="79">
        <v>38711</v>
      </c>
      <c r="B333" s="10" t="s">
        <v>513</v>
      </c>
      <c r="C333" s="10" t="s">
        <v>510</v>
      </c>
      <c r="D333" s="8">
        <v>75</v>
      </c>
      <c r="E333" s="8">
        <v>57.75</v>
      </c>
      <c r="F333" s="10" t="s">
        <v>524</v>
      </c>
      <c r="G333" s="12"/>
      <c r="H333" s="17"/>
    </row>
    <row r="334" spans="1:8" ht="13.5">
      <c r="A334" s="79">
        <v>39009</v>
      </c>
      <c r="B334" s="10" t="s">
        <v>429</v>
      </c>
      <c r="C334" s="10" t="s">
        <v>526</v>
      </c>
      <c r="D334" s="8">
        <v>163</v>
      </c>
      <c r="E334" s="8">
        <v>122.25</v>
      </c>
      <c r="F334" s="10" t="s">
        <v>527</v>
      </c>
      <c r="G334" s="12"/>
      <c r="H334" s="17"/>
    </row>
    <row r="335" spans="1:8" ht="13.5">
      <c r="A335" s="79">
        <v>38819</v>
      </c>
      <c r="B335" s="10" t="s">
        <v>517</v>
      </c>
      <c r="C335" s="10" t="s">
        <v>521</v>
      </c>
      <c r="D335" s="8">
        <v>89</v>
      </c>
      <c r="E335" s="8">
        <v>37.38</v>
      </c>
      <c r="F335" s="10" t="s">
        <v>515</v>
      </c>
      <c r="G335" s="12"/>
      <c r="H335" s="17"/>
    </row>
    <row r="336" spans="1:8" ht="13.5">
      <c r="A336" s="79">
        <v>39503</v>
      </c>
      <c r="B336" s="10" t="s">
        <v>509</v>
      </c>
      <c r="C336" s="10" t="s">
        <v>514</v>
      </c>
      <c r="D336" s="8">
        <v>234</v>
      </c>
      <c r="E336" s="8">
        <v>114.66</v>
      </c>
      <c r="F336" s="10" t="s">
        <v>518</v>
      </c>
      <c r="G336" s="12"/>
      <c r="H336" s="17"/>
    </row>
    <row r="337" spans="1:8" ht="13.5">
      <c r="A337" s="79">
        <v>39040</v>
      </c>
      <c r="B337" s="10" t="s">
        <v>429</v>
      </c>
      <c r="C337" s="10" t="s">
        <v>514</v>
      </c>
      <c r="D337" s="8">
        <v>122</v>
      </c>
      <c r="E337" s="8">
        <v>51.24</v>
      </c>
      <c r="F337" s="10" t="s">
        <v>515</v>
      </c>
      <c r="G337" s="12"/>
      <c r="H337" s="17"/>
    </row>
    <row r="338" spans="1:8" ht="13.5">
      <c r="A338" s="79">
        <v>39029</v>
      </c>
      <c r="B338" s="10" t="s">
        <v>517</v>
      </c>
      <c r="C338" s="10" t="s">
        <v>424</v>
      </c>
      <c r="D338" s="8">
        <v>71</v>
      </c>
      <c r="E338" s="8">
        <v>37.63</v>
      </c>
      <c r="F338" s="10" t="s">
        <v>518</v>
      </c>
      <c r="G338" s="12"/>
      <c r="H338" s="17"/>
    </row>
    <row r="339" spans="1:8" ht="13.5">
      <c r="A339" s="79">
        <v>39081</v>
      </c>
      <c r="B339" s="10" t="s">
        <v>509</v>
      </c>
      <c r="C339" s="10" t="s">
        <v>514</v>
      </c>
      <c r="D339" s="8">
        <v>64</v>
      </c>
      <c r="E339" s="8">
        <v>34.56</v>
      </c>
      <c r="F339" s="10" t="s">
        <v>518</v>
      </c>
      <c r="G339" s="12"/>
      <c r="H339" s="17"/>
    </row>
    <row r="340" spans="1:8" ht="13.5">
      <c r="A340" s="79">
        <v>38866</v>
      </c>
      <c r="B340" s="10" t="s">
        <v>509</v>
      </c>
      <c r="C340" s="10" t="s">
        <v>424</v>
      </c>
      <c r="D340" s="8">
        <v>110</v>
      </c>
      <c r="E340" s="8">
        <v>88</v>
      </c>
      <c r="F340" s="10" t="s">
        <v>515</v>
      </c>
      <c r="G340" s="12"/>
      <c r="H340" s="17"/>
    </row>
    <row r="341" spans="1:8" ht="13.5">
      <c r="A341" s="79">
        <v>39530</v>
      </c>
      <c r="B341" s="10" t="s">
        <v>517</v>
      </c>
      <c r="C341" s="10" t="s">
        <v>514</v>
      </c>
      <c r="D341" s="8">
        <v>603</v>
      </c>
      <c r="E341" s="8">
        <v>295.47</v>
      </c>
      <c r="F341" s="10" t="s">
        <v>524</v>
      </c>
      <c r="G341" s="12"/>
      <c r="H341" s="17"/>
    </row>
    <row r="342" spans="1:8" ht="13.5">
      <c r="A342" s="79">
        <v>38680</v>
      </c>
      <c r="B342" s="10" t="s">
        <v>509</v>
      </c>
      <c r="C342" s="10" t="s">
        <v>424</v>
      </c>
      <c r="D342" s="8">
        <v>113</v>
      </c>
      <c r="E342" s="8">
        <v>67.8</v>
      </c>
      <c r="F342" s="10" t="s">
        <v>524</v>
      </c>
      <c r="G342" s="12"/>
      <c r="H342" s="17"/>
    </row>
    <row r="343" spans="1:8" ht="13.5">
      <c r="A343" s="79">
        <v>38868</v>
      </c>
      <c r="B343" s="10" t="s">
        <v>517</v>
      </c>
      <c r="C343" s="10" t="s">
        <v>510</v>
      </c>
      <c r="D343" s="8">
        <v>122</v>
      </c>
      <c r="E343" s="8">
        <v>76.86</v>
      </c>
      <c r="F343" s="10" t="s">
        <v>524</v>
      </c>
      <c r="G343" s="12"/>
      <c r="H343" s="17"/>
    </row>
    <row r="344" spans="1:8" ht="13.5">
      <c r="A344" s="79">
        <v>38512</v>
      </c>
      <c r="B344" s="10" t="s">
        <v>509</v>
      </c>
      <c r="C344" s="10" t="s">
        <v>510</v>
      </c>
      <c r="D344" s="8">
        <v>166</v>
      </c>
      <c r="E344" s="8">
        <v>112.88</v>
      </c>
      <c r="F344" s="10" t="s">
        <v>524</v>
      </c>
      <c r="G344" s="12"/>
      <c r="H344" s="17"/>
    </row>
    <row r="345" spans="1:8" ht="13.5">
      <c r="A345" s="79">
        <v>39208</v>
      </c>
      <c r="B345" s="10" t="s">
        <v>513</v>
      </c>
      <c r="C345" s="10" t="s">
        <v>521</v>
      </c>
      <c r="D345" s="8">
        <v>192</v>
      </c>
      <c r="E345" s="8">
        <v>138.24</v>
      </c>
      <c r="F345" s="10" t="s">
        <v>524</v>
      </c>
      <c r="G345" s="12"/>
      <c r="H345" s="17"/>
    </row>
    <row r="346" spans="1:8" ht="13.5">
      <c r="A346" s="79">
        <v>39422</v>
      </c>
      <c r="B346" s="10" t="s">
        <v>517</v>
      </c>
      <c r="C346" s="10" t="s">
        <v>526</v>
      </c>
      <c r="D346" s="8">
        <v>118</v>
      </c>
      <c r="E346" s="8">
        <v>93.22</v>
      </c>
      <c r="F346" s="10" t="s">
        <v>527</v>
      </c>
      <c r="G346" s="12"/>
      <c r="H346" s="17"/>
    </row>
    <row r="347" spans="1:8" ht="13.5">
      <c r="A347" s="79">
        <v>38884</v>
      </c>
      <c r="B347" s="10" t="s">
        <v>513</v>
      </c>
      <c r="C347" s="10" t="s">
        <v>424</v>
      </c>
      <c r="D347" s="8">
        <v>88</v>
      </c>
      <c r="E347" s="8">
        <v>51.92</v>
      </c>
      <c r="F347" s="10" t="s">
        <v>524</v>
      </c>
      <c r="G347" s="12"/>
      <c r="H347" s="17"/>
    </row>
    <row r="348" spans="1:8" ht="13.5">
      <c r="A348" s="79">
        <v>39003</v>
      </c>
      <c r="B348" s="10" t="s">
        <v>517</v>
      </c>
      <c r="C348" s="10" t="s">
        <v>526</v>
      </c>
      <c r="D348" s="8">
        <v>92</v>
      </c>
      <c r="E348" s="8">
        <v>65.32</v>
      </c>
      <c r="F348" s="10" t="s">
        <v>511</v>
      </c>
      <c r="G348" s="12"/>
      <c r="H348" s="17"/>
    </row>
    <row r="349" spans="1:8" ht="13.5">
      <c r="A349" s="79">
        <v>39382</v>
      </c>
      <c r="B349" s="10" t="s">
        <v>520</v>
      </c>
      <c r="C349" s="10" t="s">
        <v>521</v>
      </c>
      <c r="D349" s="8">
        <v>144</v>
      </c>
      <c r="E349" s="8">
        <v>87.84</v>
      </c>
      <c r="F349" s="10" t="s">
        <v>518</v>
      </c>
      <c r="G349" s="12"/>
      <c r="H349" s="17"/>
    </row>
    <row r="350" spans="1:8" ht="13.5">
      <c r="A350" s="79">
        <v>39427</v>
      </c>
      <c r="B350" s="10" t="s">
        <v>517</v>
      </c>
      <c r="C350" s="10" t="s">
        <v>521</v>
      </c>
      <c r="D350" s="8">
        <v>1658</v>
      </c>
      <c r="E350" s="8">
        <v>1094.28</v>
      </c>
      <c r="F350" s="10" t="s">
        <v>524</v>
      </c>
      <c r="G350" s="12"/>
      <c r="H350" s="17"/>
    </row>
    <row r="351" spans="1:8" ht="13.5">
      <c r="A351" s="79">
        <v>39064</v>
      </c>
      <c r="B351" s="10" t="s">
        <v>517</v>
      </c>
      <c r="C351" s="10" t="s">
        <v>514</v>
      </c>
      <c r="D351" s="8">
        <v>175</v>
      </c>
      <c r="E351" s="8">
        <v>126</v>
      </c>
      <c r="F351" s="10" t="s">
        <v>515</v>
      </c>
      <c r="G351" s="12"/>
      <c r="H351" s="17"/>
    </row>
    <row r="352" spans="1:8" ht="13.5">
      <c r="A352" s="79">
        <v>39084</v>
      </c>
      <c r="B352" s="10" t="s">
        <v>520</v>
      </c>
      <c r="C352" s="10" t="s">
        <v>424</v>
      </c>
      <c r="D352" s="8">
        <v>180</v>
      </c>
      <c r="E352" s="8">
        <v>97.2</v>
      </c>
      <c r="F352" s="10" t="s">
        <v>511</v>
      </c>
      <c r="G352" s="12"/>
      <c r="H352" s="17"/>
    </row>
    <row r="353" spans="1:8" ht="13.5">
      <c r="A353" s="79">
        <v>39271</v>
      </c>
      <c r="B353" s="10" t="s">
        <v>520</v>
      </c>
      <c r="C353" s="10" t="s">
        <v>526</v>
      </c>
      <c r="D353" s="8">
        <v>52</v>
      </c>
      <c r="E353" s="8">
        <v>36.4</v>
      </c>
      <c r="F353" s="10" t="s">
        <v>518</v>
      </c>
      <c r="G353" s="12"/>
      <c r="H353" s="17"/>
    </row>
    <row r="354" spans="1:8" ht="13.5">
      <c r="A354" s="79">
        <v>38828</v>
      </c>
      <c r="B354" s="10" t="s">
        <v>513</v>
      </c>
      <c r="C354" s="10" t="s">
        <v>424</v>
      </c>
      <c r="D354" s="8">
        <v>221</v>
      </c>
      <c r="E354" s="8">
        <v>154.7</v>
      </c>
      <c r="F354" s="10" t="s">
        <v>527</v>
      </c>
      <c r="G354" s="12"/>
      <c r="H354" s="17"/>
    </row>
    <row r="355" spans="1:8" ht="13.5">
      <c r="A355" s="79">
        <v>39010</v>
      </c>
      <c r="B355" s="10" t="s">
        <v>520</v>
      </c>
      <c r="C355" s="10" t="s">
        <v>526</v>
      </c>
      <c r="D355" s="8">
        <v>77</v>
      </c>
      <c r="E355" s="8">
        <v>60.83</v>
      </c>
      <c r="F355" s="10" t="s">
        <v>527</v>
      </c>
      <c r="G355" s="12"/>
      <c r="H355" s="17"/>
    </row>
    <row r="356" spans="1:8" ht="13.5">
      <c r="A356" s="79">
        <v>39551</v>
      </c>
      <c r="B356" s="10" t="s">
        <v>520</v>
      </c>
      <c r="C356" s="10" t="s">
        <v>424</v>
      </c>
      <c r="D356" s="8">
        <v>76</v>
      </c>
      <c r="E356" s="8">
        <v>32.68</v>
      </c>
      <c r="F356" s="10" t="s">
        <v>527</v>
      </c>
      <c r="G356" s="12"/>
      <c r="H356" s="17"/>
    </row>
    <row r="357" spans="1:8" ht="13.5">
      <c r="A357" s="79">
        <v>38778</v>
      </c>
      <c r="B357" s="10" t="s">
        <v>429</v>
      </c>
      <c r="C357" s="10" t="s">
        <v>424</v>
      </c>
      <c r="D357" s="8">
        <v>1569</v>
      </c>
      <c r="E357" s="8">
        <v>737.43</v>
      </c>
      <c r="F357" s="10" t="s">
        <v>515</v>
      </c>
      <c r="G357" s="12"/>
      <c r="H357" s="17"/>
    </row>
    <row r="358" spans="1:8" ht="13.5">
      <c r="A358" s="79">
        <v>38545</v>
      </c>
      <c r="B358" s="10" t="s">
        <v>429</v>
      </c>
      <c r="C358" s="10" t="s">
        <v>510</v>
      </c>
      <c r="D358" s="8">
        <v>183</v>
      </c>
      <c r="E358" s="8">
        <v>96.99</v>
      </c>
      <c r="F358" s="10" t="s">
        <v>515</v>
      </c>
      <c r="G358" s="12"/>
      <c r="H358" s="17"/>
    </row>
    <row r="359" spans="1:8" ht="13.5">
      <c r="A359" s="79">
        <v>39171</v>
      </c>
      <c r="B359" s="10" t="s">
        <v>520</v>
      </c>
      <c r="C359" s="10" t="s">
        <v>424</v>
      </c>
      <c r="D359" s="8">
        <v>153</v>
      </c>
      <c r="E359" s="8">
        <v>122.4</v>
      </c>
      <c r="F359" s="10" t="s">
        <v>515</v>
      </c>
      <c r="G359" s="12"/>
      <c r="H359" s="17"/>
    </row>
    <row r="360" spans="1:8" ht="13.5">
      <c r="A360" s="79">
        <v>38589</v>
      </c>
      <c r="B360" s="10" t="s">
        <v>517</v>
      </c>
      <c r="C360" s="10" t="s">
        <v>526</v>
      </c>
      <c r="D360" s="8">
        <v>238</v>
      </c>
      <c r="E360" s="8">
        <v>138.04</v>
      </c>
      <c r="F360" s="10" t="s">
        <v>511</v>
      </c>
      <c r="G360" s="12"/>
      <c r="H360" s="17"/>
    </row>
    <row r="361" spans="1:8" ht="13.5">
      <c r="A361" s="79">
        <v>39343</v>
      </c>
      <c r="B361" s="10" t="s">
        <v>429</v>
      </c>
      <c r="C361" s="10" t="s">
        <v>526</v>
      </c>
      <c r="D361" s="8">
        <v>1426</v>
      </c>
      <c r="E361" s="8">
        <v>627.44</v>
      </c>
      <c r="F361" s="10" t="s">
        <v>527</v>
      </c>
      <c r="G361" s="12"/>
      <c r="H361" s="17"/>
    </row>
    <row r="362" spans="1:8" ht="13.5">
      <c r="A362" s="79">
        <v>38535</v>
      </c>
      <c r="B362" s="10" t="s">
        <v>517</v>
      </c>
      <c r="C362" s="10" t="s">
        <v>510</v>
      </c>
      <c r="D362" s="8">
        <v>143</v>
      </c>
      <c r="E362" s="8">
        <v>81.51</v>
      </c>
      <c r="F362" s="10" t="s">
        <v>515</v>
      </c>
      <c r="G362" s="12"/>
      <c r="H362" s="17"/>
    </row>
    <row r="363" spans="1:8" ht="13.5">
      <c r="A363" s="79">
        <v>38932</v>
      </c>
      <c r="B363" s="10" t="s">
        <v>509</v>
      </c>
      <c r="C363" s="10" t="s">
        <v>521</v>
      </c>
      <c r="D363" s="8">
        <v>66</v>
      </c>
      <c r="E363" s="8">
        <v>31.02</v>
      </c>
      <c r="F363" s="10" t="s">
        <v>515</v>
      </c>
      <c r="G363" s="12"/>
      <c r="H363" s="17"/>
    </row>
    <row r="364" spans="1:8" ht="13.5">
      <c r="A364" s="79">
        <v>39335</v>
      </c>
      <c r="B364" s="10" t="s">
        <v>517</v>
      </c>
      <c r="C364" s="10" t="s">
        <v>424</v>
      </c>
      <c r="D364" s="8">
        <v>139</v>
      </c>
      <c r="E364" s="8">
        <v>88.96</v>
      </c>
      <c r="F364" s="10" t="s">
        <v>524</v>
      </c>
      <c r="G364" s="12"/>
      <c r="H364" s="17"/>
    </row>
    <row r="365" spans="1:8" ht="13.5">
      <c r="A365" s="79">
        <v>39470</v>
      </c>
      <c r="B365" s="10" t="s">
        <v>429</v>
      </c>
      <c r="C365" s="10" t="s">
        <v>510</v>
      </c>
      <c r="D365" s="8">
        <v>162</v>
      </c>
      <c r="E365" s="8">
        <v>95.58</v>
      </c>
      <c r="F365" s="10" t="s">
        <v>511</v>
      </c>
      <c r="G365" s="12"/>
      <c r="H365" s="17"/>
    </row>
    <row r="366" spans="1:8" ht="13.5">
      <c r="A366" s="79">
        <v>38697</v>
      </c>
      <c r="B366" s="10" t="s">
        <v>520</v>
      </c>
      <c r="C366" s="10" t="s">
        <v>510</v>
      </c>
      <c r="D366" s="8">
        <v>169</v>
      </c>
      <c r="E366" s="8">
        <v>69.29</v>
      </c>
      <c r="F366" s="10" t="s">
        <v>518</v>
      </c>
      <c r="G366" s="12"/>
      <c r="H366" s="17"/>
    </row>
    <row r="367" spans="1:8" ht="13.5">
      <c r="A367" s="79">
        <v>38522</v>
      </c>
      <c r="B367" s="10" t="s">
        <v>517</v>
      </c>
      <c r="C367" s="10" t="s">
        <v>526</v>
      </c>
      <c r="D367" s="8">
        <v>174</v>
      </c>
      <c r="E367" s="8">
        <v>113.1</v>
      </c>
      <c r="F367" s="10" t="s">
        <v>524</v>
      </c>
      <c r="G367" s="12"/>
      <c r="H367" s="17"/>
    </row>
    <row r="368" spans="1:8" ht="13.5">
      <c r="A368" s="79">
        <v>38641</v>
      </c>
      <c r="B368" s="10" t="s">
        <v>509</v>
      </c>
      <c r="C368" s="10" t="s">
        <v>424</v>
      </c>
      <c r="D368" s="8">
        <v>68</v>
      </c>
      <c r="E368" s="8">
        <v>42.16</v>
      </c>
      <c r="F368" s="10" t="s">
        <v>527</v>
      </c>
      <c r="G368" s="12"/>
      <c r="H368" s="17"/>
    </row>
    <row r="369" spans="1:8" ht="13.5">
      <c r="A369" s="79">
        <v>39465</v>
      </c>
      <c r="B369" s="10" t="s">
        <v>520</v>
      </c>
      <c r="C369" s="10" t="s">
        <v>526</v>
      </c>
      <c r="D369" s="8">
        <v>123</v>
      </c>
      <c r="E369" s="8">
        <v>97.17</v>
      </c>
      <c r="F369" s="10" t="s">
        <v>527</v>
      </c>
      <c r="G369" s="12"/>
      <c r="H369" s="17"/>
    </row>
    <row r="370" spans="1:8" ht="13.5">
      <c r="A370" s="79">
        <v>39059</v>
      </c>
      <c r="B370" s="10" t="s">
        <v>520</v>
      </c>
      <c r="C370" s="10" t="s">
        <v>424</v>
      </c>
      <c r="D370" s="8">
        <v>97</v>
      </c>
      <c r="E370" s="8">
        <v>65.96</v>
      </c>
      <c r="F370" s="10" t="s">
        <v>527</v>
      </c>
      <c r="G370" s="12"/>
      <c r="H370" s="17"/>
    </row>
    <row r="371" spans="1:8" ht="13.5">
      <c r="A371" s="79">
        <v>38766</v>
      </c>
      <c r="B371" s="10" t="s">
        <v>520</v>
      </c>
      <c r="C371" s="10" t="s">
        <v>510</v>
      </c>
      <c r="D371" s="8">
        <v>194</v>
      </c>
      <c r="E371" s="8">
        <v>147.44</v>
      </c>
      <c r="F371" s="10" t="s">
        <v>518</v>
      </c>
      <c r="G371" s="12"/>
      <c r="H371" s="17"/>
    </row>
    <row r="372" spans="1:8" ht="13.5">
      <c r="A372" s="79">
        <v>39574</v>
      </c>
      <c r="B372" s="10" t="s">
        <v>429</v>
      </c>
      <c r="C372" s="10" t="s">
        <v>521</v>
      </c>
      <c r="D372" s="8">
        <v>1020</v>
      </c>
      <c r="E372" s="8">
        <v>479.4</v>
      </c>
      <c r="F372" s="10" t="s">
        <v>518</v>
      </c>
      <c r="G372" s="12"/>
      <c r="H372" s="17"/>
    </row>
    <row r="373" spans="1:8" ht="13.5">
      <c r="A373" s="79">
        <v>39540</v>
      </c>
      <c r="B373" s="10" t="s">
        <v>429</v>
      </c>
      <c r="C373" s="10" t="s">
        <v>424</v>
      </c>
      <c r="D373" s="8">
        <v>206</v>
      </c>
      <c r="E373" s="8">
        <v>96.82</v>
      </c>
      <c r="F373" s="10" t="s">
        <v>524</v>
      </c>
      <c r="G373" s="12"/>
      <c r="H373" s="17"/>
    </row>
    <row r="374" spans="1:8" ht="13.5">
      <c r="A374" s="79">
        <v>39091</v>
      </c>
      <c r="B374" s="10" t="s">
        <v>520</v>
      </c>
      <c r="C374" s="10" t="s">
        <v>514</v>
      </c>
      <c r="D374" s="8">
        <v>76</v>
      </c>
      <c r="E374" s="8">
        <v>57</v>
      </c>
      <c r="F374" s="10" t="s">
        <v>524</v>
      </c>
      <c r="G374" s="12"/>
      <c r="H374" s="17"/>
    </row>
    <row r="375" spans="1:8" ht="13.5">
      <c r="A375" s="79">
        <v>38645</v>
      </c>
      <c r="B375" s="10" t="s">
        <v>513</v>
      </c>
      <c r="C375" s="10" t="s">
        <v>526</v>
      </c>
      <c r="D375" s="8">
        <v>75</v>
      </c>
      <c r="E375" s="8">
        <v>50.25</v>
      </c>
      <c r="F375" s="10" t="s">
        <v>527</v>
      </c>
      <c r="G375" s="12"/>
      <c r="H375" s="17"/>
    </row>
    <row r="376" spans="1:8" ht="13.5">
      <c r="A376" s="79">
        <v>39515</v>
      </c>
      <c r="B376" s="10" t="s">
        <v>509</v>
      </c>
      <c r="C376" s="10" t="s">
        <v>424</v>
      </c>
      <c r="D376" s="8">
        <v>96</v>
      </c>
      <c r="E376" s="8">
        <v>48.96</v>
      </c>
      <c r="F376" s="10" t="s">
        <v>524</v>
      </c>
      <c r="G376" s="12"/>
      <c r="H376" s="17"/>
    </row>
    <row r="377" spans="1:8" ht="13.5">
      <c r="A377" s="79">
        <v>39226</v>
      </c>
      <c r="B377" s="10" t="s">
        <v>429</v>
      </c>
      <c r="C377" s="10" t="s">
        <v>424</v>
      </c>
      <c r="D377" s="8">
        <v>81</v>
      </c>
      <c r="E377" s="8">
        <v>46.98</v>
      </c>
      <c r="F377" s="10" t="s">
        <v>515</v>
      </c>
      <c r="G377" s="12"/>
      <c r="H377" s="17"/>
    </row>
    <row r="378" spans="1:8" ht="13.5">
      <c r="A378" s="79">
        <v>39084</v>
      </c>
      <c r="B378" s="10" t="s">
        <v>513</v>
      </c>
      <c r="C378" s="10" t="s">
        <v>521</v>
      </c>
      <c r="D378" s="8">
        <v>85</v>
      </c>
      <c r="E378" s="8">
        <v>61.2</v>
      </c>
      <c r="F378" s="10" t="s">
        <v>518</v>
      </c>
      <c r="G378" s="12"/>
      <c r="H378" s="17"/>
    </row>
    <row r="379" spans="1:8" ht="13.5">
      <c r="A379" s="79">
        <v>39458</v>
      </c>
      <c r="B379" s="10" t="s">
        <v>429</v>
      </c>
      <c r="C379" s="10" t="s">
        <v>514</v>
      </c>
      <c r="D379" s="8">
        <v>51</v>
      </c>
      <c r="E379" s="8">
        <v>31.62</v>
      </c>
      <c r="F379" s="10" t="s">
        <v>524</v>
      </c>
      <c r="G379" s="12"/>
      <c r="H379" s="17"/>
    </row>
    <row r="380" spans="1:8" ht="13.5">
      <c r="A380" s="79">
        <v>39273</v>
      </c>
      <c r="B380" s="10" t="s">
        <v>513</v>
      </c>
      <c r="C380" s="10" t="s">
        <v>510</v>
      </c>
      <c r="D380" s="8">
        <v>201</v>
      </c>
      <c r="E380" s="8">
        <v>134.67</v>
      </c>
      <c r="F380" s="10" t="s">
        <v>518</v>
      </c>
      <c r="G380" s="12"/>
      <c r="H380" s="17"/>
    </row>
    <row r="381" spans="1:8" ht="13.5">
      <c r="A381" s="79">
        <v>39074</v>
      </c>
      <c r="B381" s="10" t="s">
        <v>520</v>
      </c>
      <c r="C381" s="10" t="s">
        <v>521</v>
      </c>
      <c r="D381" s="8">
        <v>1494</v>
      </c>
      <c r="E381" s="8">
        <v>1150.38</v>
      </c>
      <c r="F381" s="10" t="s">
        <v>524</v>
      </c>
      <c r="G381" s="12"/>
      <c r="H381" s="17"/>
    </row>
    <row r="382" spans="1:8" ht="13.5">
      <c r="A382" s="79">
        <v>39469</v>
      </c>
      <c r="B382" s="10" t="s">
        <v>429</v>
      </c>
      <c r="C382" s="10" t="s">
        <v>526</v>
      </c>
      <c r="D382" s="8">
        <v>247</v>
      </c>
      <c r="E382" s="8">
        <v>140.79</v>
      </c>
      <c r="F382" s="10" t="s">
        <v>527</v>
      </c>
      <c r="G382" s="12"/>
      <c r="H382" s="17"/>
    </row>
    <row r="383" spans="1:8" ht="13.5">
      <c r="A383" s="79">
        <v>38854</v>
      </c>
      <c r="B383" s="10" t="s">
        <v>513</v>
      </c>
      <c r="C383" s="10" t="s">
        <v>510</v>
      </c>
      <c r="D383" s="8">
        <v>139</v>
      </c>
      <c r="E383" s="8">
        <v>59.77</v>
      </c>
      <c r="F383" s="10" t="s">
        <v>518</v>
      </c>
      <c r="G383" s="12"/>
      <c r="H383" s="17"/>
    </row>
    <row r="384" spans="1:8" ht="13.5">
      <c r="A384" s="79">
        <v>39020</v>
      </c>
      <c r="B384" s="10" t="s">
        <v>517</v>
      </c>
      <c r="C384" s="10" t="s">
        <v>510</v>
      </c>
      <c r="D384" s="8">
        <v>236</v>
      </c>
      <c r="E384" s="8">
        <v>146.32</v>
      </c>
      <c r="F384" s="10" t="s">
        <v>511</v>
      </c>
      <c r="G384" s="12"/>
      <c r="H384" s="17"/>
    </row>
    <row r="385" spans="1:8" ht="13.5">
      <c r="A385" s="79">
        <v>38710</v>
      </c>
      <c r="B385" s="10" t="s">
        <v>513</v>
      </c>
      <c r="C385" s="10" t="s">
        <v>510</v>
      </c>
      <c r="D385" s="8">
        <v>82</v>
      </c>
      <c r="E385" s="8">
        <v>50.02</v>
      </c>
      <c r="F385" s="10" t="s">
        <v>527</v>
      </c>
      <c r="G385" s="12"/>
      <c r="H385" s="17"/>
    </row>
    <row r="386" spans="1:8" ht="13.5">
      <c r="A386" s="79">
        <v>39339</v>
      </c>
      <c r="B386" s="10" t="s">
        <v>517</v>
      </c>
      <c r="C386" s="10" t="s">
        <v>514</v>
      </c>
      <c r="D386" s="8">
        <v>106</v>
      </c>
      <c r="E386" s="8">
        <v>58.3</v>
      </c>
      <c r="F386" s="10" t="s">
        <v>511</v>
      </c>
      <c r="G386" s="12"/>
      <c r="H386" s="17"/>
    </row>
    <row r="387" spans="1:8" ht="13.5">
      <c r="A387" s="79">
        <v>39159</v>
      </c>
      <c r="B387" s="10" t="s">
        <v>513</v>
      </c>
      <c r="C387" s="10" t="s">
        <v>424</v>
      </c>
      <c r="D387" s="8">
        <v>95</v>
      </c>
      <c r="E387" s="8">
        <v>47.5</v>
      </c>
      <c r="F387" s="10" t="s">
        <v>515</v>
      </c>
      <c r="G387" s="12"/>
      <c r="H387" s="17"/>
    </row>
    <row r="388" spans="1:8" ht="13.5">
      <c r="A388" s="79">
        <v>39076</v>
      </c>
      <c r="B388" s="10" t="s">
        <v>509</v>
      </c>
      <c r="C388" s="10" t="s">
        <v>424</v>
      </c>
      <c r="D388" s="8">
        <v>1369</v>
      </c>
      <c r="E388" s="8">
        <v>876.16</v>
      </c>
      <c r="F388" s="10" t="s">
        <v>524</v>
      </c>
      <c r="G388" s="12"/>
      <c r="H388" s="17"/>
    </row>
    <row r="389" spans="1:8" ht="13.5">
      <c r="A389" s="79">
        <v>39004</v>
      </c>
      <c r="B389" s="10" t="s">
        <v>520</v>
      </c>
      <c r="C389" s="10" t="s">
        <v>514</v>
      </c>
      <c r="D389" s="8">
        <v>181</v>
      </c>
      <c r="E389" s="8">
        <v>123.08</v>
      </c>
      <c r="F389" s="10" t="s">
        <v>511</v>
      </c>
      <c r="G389" s="12"/>
      <c r="H389" s="17"/>
    </row>
    <row r="390" spans="1:8" ht="13.5">
      <c r="A390" s="79">
        <v>39451</v>
      </c>
      <c r="B390" s="10" t="s">
        <v>517</v>
      </c>
      <c r="C390" s="10" t="s">
        <v>514</v>
      </c>
      <c r="D390" s="8">
        <v>51</v>
      </c>
      <c r="E390" s="8">
        <v>27.03</v>
      </c>
      <c r="F390" s="10" t="s">
        <v>524</v>
      </c>
      <c r="G390" s="12"/>
      <c r="H390" s="17"/>
    </row>
    <row r="391" spans="1:8" ht="13.5">
      <c r="A391" s="79">
        <v>39268</v>
      </c>
      <c r="B391" s="10" t="s">
        <v>429</v>
      </c>
      <c r="C391" s="10" t="s">
        <v>510</v>
      </c>
      <c r="D391" s="8">
        <v>531</v>
      </c>
      <c r="E391" s="8">
        <v>387.63</v>
      </c>
      <c r="F391" s="10" t="s">
        <v>524</v>
      </c>
      <c r="G391" s="12"/>
      <c r="H391" s="17"/>
    </row>
    <row r="392" spans="1:8" ht="13.5">
      <c r="A392" s="79">
        <v>39099</v>
      </c>
      <c r="B392" s="10" t="s">
        <v>509</v>
      </c>
      <c r="C392" s="10" t="s">
        <v>424</v>
      </c>
      <c r="D392" s="8">
        <v>201</v>
      </c>
      <c r="E392" s="8">
        <v>106.53</v>
      </c>
      <c r="F392" s="10" t="s">
        <v>518</v>
      </c>
      <c r="G392" s="12"/>
      <c r="H392" s="17"/>
    </row>
    <row r="393" spans="1:8" ht="13.5">
      <c r="A393" s="79">
        <v>39203</v>
      </c>
      <c r="B393" s="10" t="s">
        <v>520</v>
      </c>
      <c r="C393" s="10" t="s">
        <v>510</v>
      </c>
      <c r="D393" s="8">
        <v>114</v>
      </c>
      <c r="E393" s="8">
        <v>54.72</v>
      </c>
      <c r="F393" s="10" t="s">
        <v>511</v>
      </c>
      <c r="G393" s="12"/>
      <c r="H393" s="17"/>
    </row>
    <row r="394" spans="1:8" ht="13.5">
      <c r="A394" s="79">
        <v>38637</v>
      </c>
      <c r="B394" s="10" t="s">
        <v>429</v>
      </c>
      <c r="C394" s="10" t="s">
        <v>521</v>
      </c>
      <c r="D394" s="8">
        <v>135</v>
      </c>
      <c r="E394" s="8">
        <v>70.2</v>
      </c>
      <c r="F394" s="10" t="s">
        <v>527</v>
      </c>
      <c r="G394" s="12"/>
      <c r="H394" s="17"/>
    </row>
    <row r="395" spans="1:8" ht="13.5">
      <c r="A395" s="79">
        <v>39208</v>
      </c>
      <c r="B395" s="10" t="s">
        <v>513</v>
      </c>
      <c r="C395" s="10" t="s">
        <v>424</v>
      </c>
      <c r="D395" s="8">
        <v>55</v>
      </c>
      <c r="E395" s="8">
        <v>29.15</v>
      </c>
      <c r="F395" s="10" t="s">
        <v>524</v>
      </c>
      <c r="G395" s="12"/>
      <c r="H395" s="17"/>
    </row>
    <row r="396" spans="1:8" ht="13.5">
      <c r="A396" s="79">
        <v>39476</v>
      </c>
      <c r="B396" s="10" t="s">
        <v>429</v>
      </c>
      <c r="C396" s="10" t="s">
        <v>510</v>
      </c>
      <c r="D396" s="8">
        <v>101</v>
      </c>
      <c r="E396" s="8">
        <v>47.47</v>
      </c>
      <c r="F396" s="10" t="s">
        <v>511</v>
      </c>
      <c r="G396" s="12"/>
      <c r="H396" s="17"/>
    </row>
    <row r="397" spans="1:8" ht="13.5">
      <c r="A397" s="79">
        <v>38937</v>
      </c>
      <c r="B397" s="10" t="s">
        <v>517</v>
      </c>
      <c r="C397" s="10" t="s">
        <v>514</v>
      </c>
      <c r="D397" s="8">
        <v>202</v>
      </c>
      <c r="E397" s="8">
        <v>119.18</v>
      </c>
      <c r="F397" s="10" t="s">
        <v>511</v>
      </c>
      <c r="G397" s="12"/>
      <c r="H397" s="17"/>
    </row>
    <row r="398" spans="1:8" ht="13.5">
      <c r="A398" s="79">
        <v>38631</v>
      </c>
      <c r="B398" s="10" t="s">
        <v>429</v>
      </c>
      <c r="C398" s="10" t="s">
        <v>521</v>
      </c>
      <c r="D398" s="8">
        <v>1010</v>
      </c>
      <c r="E398" s="8">
        <v>606</v>
      </c>
      <c r="F398" s="10" t="s">
        <v>524</v>
      </c>
      <c r="G398" s="12"/>
      <c r="H398" s="17"/>
    </row>
    <row r="399" spans="1:8" ht="13.5">
      <c r="A399" s="79">
        <v>38653</v>
      </c>
      <c r="B399" s="10" t="s">
        <v>509</v>
      </c>
      <c r="C399" s="10" t="s">
        <v>510</v>
      </c>
      <c r="D399" s="8">
        <v>83</v>
      </c>
      <c r="E399" s="8">
        <v>56.44</v>
      </c>
      <c r="F399" s="10" t="s">
        <v>518</v>
      </c>
      <c r="G399" s="12"/>
      <c r="H399" s="17"/>
    </row>
    <row r="400" spans="1:8" ht="13.5">
      <c r="A400" s="79">
        <v>38636</v>
      </c>
      <c r="B400" s="10" t="s">
        <v>429</v>
      </c>
      <c r="C400" s="10" t="s">
        <v>424</v>
      </c>
      <c r="D400" s="8">
        <v>994</v>
      </c>
      <c r="E400" s="8">
        <v>795.2</v>
      </c>
      <c r="F400" s="10" t="s">
        <v>518</v>
      </c>
      <c r="G400" s="12"/>
      <c r="H400" s="17"/>
    </row>
    <row r="401" spans="1:8" ht="13.5">
      <c r="A401" s="79">
        <v>38780</v>
      </c>
      <c r="B401" s="10" t="s">
        <v>517</v>
      </c>
      <c r="C401" s="10" t="s">
        <v>521</v>
      </c>
      <c r="D401" s="8">
        <v>132</v>
      </c>
      <c r="E401" s="8">
        <v>91.08</v>
      </c>
      <c r="F401" s="10" t="s">
        <v>511</v>
      </c>
      <c r="G401" s="12"/>
      <c r="H401" s="17"/>
    </row>
    <row r="402" spans="1:8" ht="13.5">
      <c r="A402" s="79">
        <v>39027</v>
      </c>
      <c r="B402" s="10" t="s">
        <v>517</v>
      </c>
      <c r="C402" s="10" t="s">
        <v>526</v>
      </c>
      <c r="D402" s="8">
        <v>161</v>
      </c>
      <c r="E402" s="8">
        <v>69.23</v>
      </c>
      <c r="F402" s="10" t="s">
        <v>518</v>
      </c>
      <c r="G402" s="12"/>
      <c r="H402" s="17"/>
    </row>
    <row r="403" spans="1:8" ht="13.5">
      <c r="A403" s="79">
        <v>39143</v>
      </c>
      <c r="B403" s="10" t="s">
        <v>513</v>
      </c>
      <c r="C403" s="10" t="s">
        <v>514</v>
      </c>
      <c r="D403" s="8">
        <v>216</v>
      </c>
      <c r="E403" s="8">
        <v>157.68</v>
      </c>
      <c r="F403" s="10" t="s">
        <v>511</v>
      </c>
      <c r="G403" s="12"/>
      <c r="H403" s="17"/>
    </row>
    <row r="404" spans="1:8" ht="13.5">
      <c r="A404" s="79">
        <v>38935</v>
      </c>
      <c r="B404" s="10" t="s">
        <v>509</v>
      </c>
      <c r="C404" s="10" t="s">
        <v>514</v>
      </c>
      <c r="D404" s="8">
        <v>242</v>
      </c>
      <c r="E404" s="8">
        <v>191.18</v>
      </c>
      <c r="F404" s="10" t="s">
        <v>518</v>
      </c>
      <c r="G404" s="12"/>
      <c r="H404" s="17"/>
    </row>
    <row r="405" spans="1:8" ht="13.5">
      <c r="A405" s="79">
        <v>39537</v>
      </c>
      <c r="B405" s="10" t="s">
        <v>513</v>
      </c>
      <c r="C405" s="10" t="s">
        <v>526</v>
      </c>
      <c r="D405" s="8">
        <v>79</v>
      </c>
      <c r="E405" s="8">
        <v>37.92</v>
      </c>
      <c r="F405" s="10" t="s">
        <v>518</v>
      </c>
      <c r="G405" s="12"/>
      <c r="H405" s="17"/>
    </row>
    <row r="406" spans="1:8" ht="13.5">
      <c r="A406" s="79">
        <v>38811</v>
      </c>
      <c r="B406" s="10" t="s">
        <v>517</v>
      </c>
      <c r="C406" s="10" t="s">
        <v>510</v>
      </c>
      <c r="D406" s="8">
        <v>1908</v>
      </c>
      <c r="E406" s="8">
        <v>1278.36</v>
      </c>
      <c r="F406" s="10" t="s">
        <v>515</v>
      </c>
      <c r="G406" s="12"/>
      <c r="H406" s="17"/>
    </row>
    <row r="407" spans="1:8" ht="13.5">
      <c r="A407" s="79">
        <v>38792</v>
      </c>
      <c r="B407" s="10" t="s">
        <v>429</v>
      </c>
      <c r="C407" s="10" t="s">
        <v>514</v>
      </c>
      <c r="D407" s="8">
        <v>243</v>
      </c>
      <c r="E407" s="8">
        <v>102.06</v>
      </c>
      <c r="F407" s="10" t="s">
        <v>518</v>
      </c>
      <c r="G407" s="12"/>
      <c r="H407" s="17"/>
    </row>
    <row r="408" spans="1:8" ht="13.5">
      <c r="A408" s="79">
        <v>39461</v>
      </c>
      <c r="B408" s="10" t="s">
        <v>517</v>
      </c>
      <c r="C408" s="10" t="s">
        <v>510</v>
      </c>
      <c r="D408" s="8">
        <v>70</v>
      </c>
      <c r="E408" s="8">
        <v>44.1</v>
      </c>
      <c r="F408" s="10" t="s">
        <v>527</v>
      </c>
      <c r="G408" s="12"/>
      <c r="H408" s="17"/>
    </row>
    <row r="409" spans="1:8" ht="13.5">
      <c r="A409" s="79">
        <v>38683</v>
      </c>
      <c r="B409" s="10" t="s">
        <v>509</v>
      </c>
      <c r="C409" s="10" t="s">
        <v>424</v>
      </c>
      <c r="D409" s="8">
        <v>155</v>
      </c>
      <c r="E409" s="8">
        <v>88.35</v>
      </c>
      <c r="F409" s="10" t="s">
        <v>524</v>
      </c>
      <c r="G409" s="12"/>
      <c r="H409" s="17"/>
    </row>
    <row r="410" spans="1:8" ht="13.5">
      <c r="A410" s="79">
        <v>39454</v>
      </c>
      <c r="B410" s="10" t="s">
        <v>509</v>
      </c>
      <c r="C410" s="10" t="s">
        <v>521</v>
      </c>
      <c r="D410" s="8">
        <v>114</v>
      </c>
      <c r="E410" s="8">
        <v>74.1</v>
      </c>
      <c r="F410" s="10" t="s">
        <v>511</v>
      </c>
      <c r="G410" s="12"/>
      <c r="H410" s="17"/>
    </row>
    <row r="411" spans="1:8" ht="13.5">
      <c r="A411" s="79">
        <v>39603</v>
      </c>
      <c r="B411" s="10" t="s">
        <v>509</v>
      </c>
      <c r="C411" s="10" t="s">
        <v>510</v>
      </c>
      <c r="D411" s="8">
        <v>596</v>
      </c>
      <c r="E411" s="8">
        <v>452.96</v>
      </c>
      <c r="F411" s="10" t="s">
        <v>527</v>
      </c>
      <c r="G411" s="12"/>
      <c r="H411" s="17"/>
    </row>
    <row r="412" spans="1:8" ht="13.5">
      <c r="A412" s="79">
        <v>39433</v>
      </c>
      <c r="B412" s="10" t="s">
        <v>509</v>
      </c>
      <c r="C412" s="10" t="s">
        <v>526</v>
      </c>
      <c r="D412" s="8">
        <v>137</v>
      </c>
      <c r="E412" s="8">
        <v>100.01</v>
      </c>
      <c r="F412" s="10" t="s">
        <v>515</v>
      </c>
      <c r="G412" s="12"/>
      <c r="H412" s="17"/>
    </row>
    <row r="413" spans="1:8" ht="13.5">
      <c r="A413" s="79">
        <v>38964</v>
      </c>
      <c r="B413" s="10" t="s">
        <v>513</v>
      </c>
      <c r="C413" s="10" t="s">
        <v>424</v>
      </c>
      <c r="D413" s="8">
        <v>102</v>
      </c>
      <c r="E413" s="8">
        <v>54.06</v>
      </c>
      <c r="F413" s="10" t="s">
        <v>518</v>
      </c>
      <c r="G413" s="12"/>
      <c r="H413" s="17"/>
    </row>
    <row r="414" spans="1:8" ht="13.5">
      <c r="A414" s="79">
        <v>38860</v>
      </c>
      <c r="B414" s="10" t="s">
        <v>520</v>
      </c>
      <c r="C414" s="10" t="s">
        <v>514</v>
      </c>
      <c r="D414" s="8">
        <v>83</v>
      </c>
      <c r="E414" s="8">
        <v>57.27</v>
      </c>
      <c r="F414" s="10" t="s">
        <v>527</v>
      </c>
      <c r="G414" s="12"/>
      <c r="H414" s="17"/>
    </row>
    <row r="415" spans="1:8" ht="13.5">
      <c r="A415" s="79">
        <v>38975</v>
      </c>
      <c r="B415" s="10" t="s">
        <v>520</v>
      </c>
      <c r="C415" s="10" t="s">
        <v>510</v>
      </c>
      <c r="D415" s="8">
        <v>160</v>
      </c>
      <c r="E415" s="8">
        <v>124.8</v>
      </c>
      <c r="F415" s="10" t="s">
        <v>527</v>
      </c>
      <c r="G415" s="12"/>
      <c r="H415" s="17"/>
    </row>
    <row r="416" spans="1:8" ht="13.5">
      <c r="A416" s="79">
        <v>39551</v>
      </c>
      <c r="B416" s="10" t="s">
        <v>517</v>
      </c>
      <c r="C416" s="10" t="s">
        <v>521</v>
      </c>
      <c r="D416" s="8">
        <v>56</v>
      </c>
      <c r="E416" s="8">
        <v>38.08</v>
      </c>
      <c r="F416" s="10" t="s">
        <v>518</v>
      </c>
      <c r="G416" s="12"/>
      <c r="H416" s="17"/>
    </row>
    <row r="417" spans="1:8" ht="13.5">
      <c r="A417" s="79">
        <v>39138</v>
      </c>
      <c r="B417" s="10" t="s">
        <v>509</v>
      </c>
      <c r="C417" s="10" t="s">
        <v>424</v>
      </c>
      <c r="D417" s="8">
        <v>191</v>
      </c>
      <c r="E417" s="8">
        <v>103.14</v>
      </c>
      <c r="F417" s="10" t="s">
        <v>515</v>
      </c>
      <c r="G417" s="12"/>
      <c r="H417" s="17"/>
    </row>
    <row r="418" spans="1:8" ht="13.5">
      <c r="A418" s="79">
        <v>39090</v>
      </c>
      <c r="B418" s="10" t="s">
        <v>429</v>
      </c>
      <c r="C418" s="10" t="s">
        <v>526</v>
      </c>
      <c r="D418" s="8">
        <v>62</v>
      </c>
      <c r="E418" s="8">
        <v>47.12</v>
      </c>
      <c r="F418" s="10" t="s">
        <v>515</v>
      </c>
      <c r="G418" s="12"/>
      <c r="H418" s="17"/>
    </row>
    <row r="419" spans="1:8" ht="13.5">
      <c r="A419" s="79">
        <v>39024</v>
      </c>
      <c r="B419" s="10" t="s">
        <v>513</v>
      </c>
      <c r="C419" s="10" t="s">
        <v>424</v>
      </c>
      <c r="D419" s="8">
        <v>246</v>
      </c>
      <c r="E419" s="8">
        <v>157.44</v>
      </c>
      <c r="F419" s="10" t="s">
        <v>524</v>
      </c>
      <c r="G419" s="12"/>
      <c r="H419" s="17"/>
    </row>
    <row r="420" spans="1:8" ht="13.5">
      <c r="A420" s="79">
        <v>39604</v>
      </c>
      <c r="B420" s="10" t="s">
        <v>517</v>
      </c>
      <c r="C420" s="10" t="s">
        <v>514</v>
      </c>
      <c r="D420" s="8">
        <v>79</v>
      </c>
      <c r="E420" s="8">
        <v>37.92</v>
      </c>
      <c r="F420" s="10" t="s">
        <v>515</v>
      </c>
      <c r="G420" s="12"/>
      <c r="H420" s="17"/>
    </row>
    <row r="421" spans="1:8" ht="13.5">
      <c r="A421" s="79">
        <v>38730</v>
      </c>
      <c r="B421" s="10" t="s">
        <v>509</v>
      </c>
      <c r="C421" s="10" t="s">
        <v>424</v>
      </c>
      <c r="D421" s="8">
        <v>156</v>
      </c>
      <c r="E421" s="8">
        <v>106.08</v>
      </c>
      <c r="F421" s="10" t="s">
        <v>518</v>
      </c>
      <c r="G421" s="12"/>
      <c r="H421" s="17"/>
    </row>
    <row r="422" spans="1:8" ht="13.5">
      <c r="A422" s="79">
        <v>39258</v>
      </c>
      <c r="B422" s="10" t="s">
        <v>520</v>
      </c>
      <c r="C422" s="10" t="s">
        <v>514</v>
      </c>
      <c r="D422" s="8">
        <v>126</v>
      </c>
      <c r="E422" s="8">
        <v>60.48</v>
      </c>
      <c r="F422" s="10" t="s">
        <v>515</v>
      </c>
      <c r="G422" s="12"/>
      <c r="H422" s="17"/>
    </row>
    <row r="423" spans="1:8" ht="13.5">
      <c r="A423" s="79">
        <v>39503</v>
      </c>
      <c r="B423" s="10" t="s">
        <v>520</v>
      </c>
      <c r="C423" s="10" t="s">
        <v>526</v>
      </c>
      <c r="D423" s="8">
        <v>131</v>
      </c>
      <c r="E423" s="8">
        <v>96.94</v>
      </c>
      <c r="F423" s="10" t="s">
        <v>524</v>
      </c>
      <c r="G423" s="12"/>
      <c r="H423" s="17"/>
    </row>
    <row r="424" spans="1:8" ht="13.5">
      <c r="A424" s="79">
        <v>39128</v>
      </c>
      <c r="B424" s="10" t="s">
        <v>513</v>
      </c>
      <c r="C424" s="10" t="s">
        <v>521</v>
      </c>
      <c r="D424" s="8">
        <v>176</v>
      </c>
      <c r="E424" s="8">
        <v>70.4</v>
      </c>
      <c r="F424" s="10" t="s">
        <v>515</v>
      </c>
      <c r="G424" s="12"/>
      <c r="H424" s="17"/>
    </row>
    <row r="425" spans="1:8" ht="13.5">
      <c r="A425" s="79">
        <v>39207</v>
      </c>
      <c r="B425" s="10" t="s">
        <v>517</v>
      </c>
      <c r="C425" s="10" t="s">
        <v>514</v>
      </c>
      <c r="D425" s="8">
        <v>224</v>
      </c>
      <c r="E425" s="8">
        <v>138.88</v>
      </c>
      <c r="F425" s="10" t="s">
        <v>515</v>
      </c>
      <c r="G425" s="12"/>
      <c r="H425" s="17"/>
    </row>
    <row r="426" spans="1:8" ht="13.5">
      <c r="A426" s="79">
        <v>39226</v>
      </c>
      <c r="B426" s="10" t="s">
        <v>520</v>
      </c>
      <c r="C426" s="10" t="s">
        <v>526</v>
      </c>
      <c r="D426" s="8">
        <v>227</v>
      </c>
      <c r="E426" s="8">
        <v>93.07</v>
      </c>
      <c r="F426" s="10" t="s">
        <v>527</v>
      </c>
      <c r="G426" s="12"/>
      <c r="H426" s="17"/>
    </row>
    <row r="427" spans="1:8" ht="13.5">
      <c r="A427" s="79">
        <v>39441</v>
      </c>
      <c r="B427" s="10" t="s">
        <v>513</v>
      </c>
      <c r="C427" s="10" t="s">
        <v>514</v>
      </c>
      <c r="D427" s="8">
        <v>76</v>
      </c>
      <c r="E427" s="8">
        <v>37.24</v>
      </c>
      <c r="F427" s="10" t="s">
        <v>511</v>
      </c>
      <c r="G427" s="12"/>
      <c r="H427" s="17"/>
    </row>
    <row r="428" spans="1:8" ht="13.5">
      <c r="A428" s="79">
        <v>39587</v>
      </c>
      <c r="B428" s="10" t="s">
        <v>509</v>
      </c>
      <c r="C428" s="10" t="s">
        <v>521</v>
      </c>
      <c r="D428" s="8">
        <v>51</v>
      </c>
      <c r="E428" s="8">
        <v>26.52</v>
      </c>
      <c r="F428" s="10" t="s">
        <v>518</v>
      </c>
      <c r="G428" s="12"/>
      <c r="H428" s="17"/>
    </row>
    <row r="429" spans="1:8" ht="13.5">
      <c r="A429" s="79">
        <v>38871</v>
      </c>
      <c r="B429" s="10" t="s">
        <v>513</v>
      </c>
      <c r="C429" s="10" t="s">
        <v>424</v>
      </c>
      <c r="D429" s="8">
        <v>201</v>
      </c>
      <c r="E429" s="8">
        <v>124.62</v>
      </c>
      <c r="F429" s="10" t="s">
        <v>518</v>
      </c>
      <c r="G429" s="12"/>
      <c r="H429" s="17"/>
    </row>
    <row r="430" spans="1:8" ht="13.5">
      <c r="A430" s="79">
        <v>39310</v>
      </c>
      <c r="B430" s="10" t="s">
        <v>517</v>
      </c>
      <c r="C430" s="10" t="s">
        <v>424</v>
      </c>
      <c r="D430" s="8">
        <v>57</v>
      </c>
      <c r="E430" s="8">
        <v>24.51</v>
      </c>
      <c r="F430" s="10" t="s">
        <v>527</v>
      </c>
      <c r="G430" s="12"/>
      <c r="H430" s="17"/>
    </row>
    <row r="431" spans="1:8" ht="13.5">
      <c r="A431" s="79">
        <v>39546</v>
      </c>
      <c r="B431" s="10" t="s">
        <v>517</v>
      </c>
      <c r="C431" s="10" t="s">
        <v>424</v>
      </c>
      <c r="D431" s="8">
        <v>134</v>
      </c>
      <c r="E431" s="8">
        <v>58.96</v>
      </c>
      <c r="F431" s="10" t="s">
        <v>515</v>
      </c>
      <c r="G431" s="12"/>
      <c r="H431" s="17"/>
    </row>
    <row r="432" spans="1:8" ht="13.5">
      <c r="A432" s="79">
        <v>38782</v>
      </c>
      <c r="B432" s="10" t="s">
        <v>517</v>
      </c>
      <c r="C432" s="10" t="s">
        <v>510</v>
      </c>
      <c r="D432" s="8">
        <v>1098</v>
      </c>
      <c r="E432" s="8">
        <v>680.76</v>
      </c>
      <c r="F432" s="10" t="s">
        <v>518</v>
      </c>
      <c r="G432" s="12"/>
      <c r="H432" s="17"/>
    </row>
    <row r="433" spans="1:8" ht="13.5">
      <c r="A433" s="79">
        <v>39188</v>
      </c>
      <c r="B433" s="10" t="s">
        <v>429</v>
      </c>
      <c r="C433" s="10" t="s">
        <v>510</v>
      </c>
      <c r="D433" s="8">
        <v>131</v>
      </c>
      <c r="E433" s="8">
        <v>74.67</v>
      </c>
      <c r="F433" s="10" t="s">
        <v>524</v>
      </c>
      <c r="G433" s="12"/>
      <c r="H433" s="17"/>
    </row>
    <row r="434" spans="1:8" ht="13.5">
      <c r="A434" s="79">
        <v>38883</v>
      </c>
      <c r="B434" s="10" t="s">
        <v>520</v>
      </c>
      <c r="C434" s="10" t="s">
        <v>526</v>
      </c>
      <c r="D434" s="8">
        <v>1674</v>
      </c>
      <c r="E434" s="8">
        <v>1138.32</v>
      </c>
      <c r="F434" s="10" t="s">
        <v>518</v>
      </c>
      <c r="G434" s="12"/>
      <c r="H434" s="17"/>
    </row>
    <row r="435" spans="1:8" ht="13.5">
      <c r="A435" s="79">
        <v>38656</v>
      </c>
      <c r="B435" s="10" t="s">
        <v>429</v>
      </c>
      <c r="C435" s="10" t="s">
        <v>526</v>
      </c>
      <c r="D435" s="8">
        <v>1373</v>
      </c>
      <c r="E435" s="8">
        <v>741.42</v>
      </c>
      <c r="F435" s="10" t="s">
        <v>527</v>
      </c>
      <c r="G435" s="12"/>
      <c r="H435" s="17"/>
    </row>
    <row r="436" spans="1:8" ht="13.5">
      <c r="A436" s="79">
        <v>39102</v>
      </c>
      <c r="B436" s="10" t="s">
        <v>429</v>
      </c>
      <c r="C436" s="10" t="s">
        <v>514</v>
      </c>
      <c r="D436" s="8">
        <v>172</v>
      </c>
      <c r="E436" s="8">
        <v>127.28</v>
      </c>
      <c r="F436" s="10" t="s">
        <v>524</v>
      </c>
      <c r="G436" s="12"/>
      <c r="H436" s="17"/>
    </row>
    <row r="437" spans="1:8" ht="13.5">
      <c r="A437" s="79">
        <v>39187</v>
      </c>
      <c r="B437" s="10" t="s">
        <v>429</v>
      </c>
      <c r="C437" s="10" t="s">
        <v>526</v>
      </c>
      <c r="D437" s="8">
        <v>117</v>
      </c>
      <c r="E437" s="8">
        <v>69.03</v>
      </c>
      <c r="F437" s="10" t="s">
        <v>511</v>
      </c>
      <c r="G437" s="12"/>
      <c r="H437" s="17"/>
    </row>
    <row r="438" spans="1:8" ht="13.5">
      <c r="A438" s="79">
        <v>39132</v>
      </c>
      <c r="B438" s="10" t="s">
        <v>429</v>
      </c>
      <c r="C438" s="10" t="s">
        <v>526</v>
      </c>
      <c r="D438" s="8">
        <v>192</v>
      </c>
      <c r="E438" s="8">
        <v>82.56</v>
      </c>
      <c r="F438" s="10" t="s">
        <v>524</v>
      </c>
      <c r="G438" s="12"/>
      <c r="H438" s="17"/>
    </row>
    <row r="439" spans="1:8" ht="13.5">
      <c r="A439" s="79">
        <v>39031</v>
      </c>
      <c r="B439" s="10" t="s">
        <v>517</v>
      </c>
      <c r="C439" s="10" t="s">
        <v>424</v>
      </c>
      <c r="D439" s="8">
        <v>192</v>
      </c>
      <c r="E439" s="8">
        <v>130.56</v>
      </c>
      <c r="F439" s="10" t="s">
        <v>511</v>
      </c>
      <c r="G439" s="12"/>
      <c r="H439" s="17"/>
    </row>
    <row r="440" spans="1:8" ht="13.5">
      <c r="A440" s="79">
        <v>38766</v>
      </c>
      <c r="B440" s="10" t="s">
        <v>520</v>
      </c>
      <c r="C440" s="10" t="s">
        <v>521</v>
      </c>
      <c r="D440" s="8">
        <v>114</v>
      </c>
      <c r="E440" s="8">
        <v>80.94</v>
      </c>
      <c r="F440" s="10" t="s">
        <v>527</v>
      </c>
      <c r="G440" s="12"/>
      <c r="H440" s="17"/>
    </row>
    <row r="441" spans="1:8" ht="13.5">
      <c r="A441" s="79">
        <v>39548</v>
      </c>
      <c r="B441" s="10" t="s">
        <v>429</v>
      </c>
      <c r="C441" s="10" t="s">
        <v>514</v>
      </c>
      <c r="D441" s="8">
        <v>184</v>
      </c>
      <c r="E441" s="8">
        <v>77.28</v>
      </c>
      <c r="F441" s="10" t="s">
        <v>524</v>
      </c>
      <c r="G441" s="12"/>
      <c r="H441" s="17"/>
    </row>
    <row r="442" spans="1:8" ht="13.5">
      <c r="A442" s="79">
        <v>39114</v>
      </c>
      <c r="B442" s="10" t="s">
        <v>429</v>
      </c>
      <c r="C442" s="10" t="s">
        <v>514</v>
      </c>
      <c r="D442" s="8">
        <v>73</v>
      </c>
      <c r="E442" s="8">
        <v>48.91</v>
      </c>
      <c r="F442" s="10" t="s">
        <v>524</v>
      </c>
      <c r="G442" s="12"/>
      <c r="H442" s="17"/>
    </row>
    <row r="443" spans="1:8" ht="13.5">
      <c r="A443" s="79">
        <v>38802</v>
      </c>
      <c r="B443" s="10" t="s">
        <v>429</v>
      </c>
      <c r="C443" s="10" t="s">
        <v>514</v>
      </c>
      <c r="D443" s="8">
        <v>160</v>
      </c>
      <c r="E443" s="8">
        <v>123.2</v>
      </c>
      <c r="F443" s="10" t="s">
        <v>515</v>
      </c>
      <c r="G443" s="12"/>
      <c r="H443" s="17"/>
    </row>
    <row r="444" spans="1:8" ht="13.5">
      <c r="A444" s="79">
        <v>38589</v>
      </c>
      <c r="B444" s="10" t="s">
        <v>509</v>
      </c>
      <c r="C444" s="10" t="s">
        <v>424</v>
      </c>
      <c r="D444" s="8">
        <v>105</v>
      </c>
      <c r="E444" s="8">
        <v>74.55</v>
      </c>
      <c r="F444" s="10" t="s">
        <v>515</v>
      </c>
      <c r="G444" s="12"/>
      <c r="H444" s="17"/>
    </row>
    <row r="445" spans="1:8" ht="13.5">
      <c r="A445" s="79">
        <v>39045</v>
      </c>
      <c r="B445" s="10" t="s">
        <v>520</v>
      </c>
      <c r="C445" s="10" t="s">
        <v>424</v>
      </c>
      <c r="D445" s="8">
        <v>1075</v>
      </c>
      <c r="E445" s="8">
        <v>849.25</v>
      </c>
      <c r="F445" s="10" t="s">
        <v>515</v>
      </c>
      <c r="G445" s="12"/>
      <c r="H445" s="17"/>
    </row>
    <row r="446" spans="1:8" ht="13.5">
      <c r="A446" s="79">
        <v>39171</v>
      </c>
      <c r="B446" s="10" t="s">
        <v>513</v>
      </c>
      <c r="C446" s="10" t="s">
        <v>526</v>
      </c>
      <c r="D446" s="8">
        <v>124</v>
      </c>
      <c r="E446" s="8">
        <v>65.72</v>
      </c>
      <c r="F446" s="10" t="s">
        <v>511</v>
      </c>
      <c r="G446" s="12"/>
      <c r="H446" s="17"/>
    </row>
    <row r="447" spans="1:8" ht="13.5">
      <c r="A447" s="79">
        <v>38768</v>
      </c>
      <c r="B447" s="10" t="s">
        <v>513</v>
      </c>
      <c r="C447" s="10" t="s">
        <v>424</v>
      </c>
      <c r="D447" s="8">
        <v>156</v>
      </c>
      <c r="E447" s="8">
        <v>92.04</v>
      </c>
      <c r="F447" s="10" t="s">
        <v>527</v>
      </c>
      <c r="G447" s="12"/>
      <c r="H447" s="17"/>
    </row>
    <row r="448" spans="1:8" ht="13.5">
      <c r="A448" s="79">
        <v>39436</v>
      </c>
      <c r="B448" s="10" t="s">
        <v>517</v>
      </c>
      <c r="C448" s="10" t="s">
        <v>424</v>
      </c>
      <c r="D448" s="8">
        <v>195</v>
      </c>
      <c r="E448" s="8">
        <v>103.35</v>
      </c>
      <c r="F448" s="10" t="s">
        <v>527</v>
      </c>
      <c r="G448" s="12"/>
      <c r="H448" s="17"/>
    </row>
    <row r="449" spans="1:8" ht="13.5">
      <c r="A449" s="79">
        <v>38809</v>
      </c>
      <c r="B449" s="10" t="s">
        <v>429</v>
      </c>
      <c r="C449" s="10" t="s">
        <v>526</v>
      </c>
      <c r="D449" s="8">
        <v>150</v>
      </c>
      <c r="E449" s="8">
        <v>88.5</v>
      </c>
      <c r="F449" s="10" t="s">
        <v>511</v>
      </c>
      <c r="G449" s="12"/>
      <c r="H449" s="17"/>
    </row>
    <row r="450" spans="1:8" ht="13.5">
      <c r="A450" s="79">
        <v>38585</v>
      </c>
      <c r="B450" s="10" t="s">
        <v>509</v>
      </c>
      <c r="C450" s="10" t="s">
        <v>521</v>
      </c>
      <c r="D450" s="8">
        <v>222</v>
      </c>
      <c r="E450" s="8">
        <v>93.24</v>
      </c>
      <c r="F450" s="10" t="s">
        <v>527</v>
      </c>
      <c r="G450" s="12"/>
      <c r="H450" s="17"/>
    </row>
    <row r="451" spans="1:8" ht="13.5">
      <c r="A451" s="79">
        <v>38875</v>
      </c>
      <c r="B451" s="10" t="s">
        <v>509</v>
      </c>
      <c r="C451" s="10" t="s">
        <v>521</v>
      </c>
      <c r="D451" s="8">
        <v>1621</v>
      </c>
      <c r="E451" s="8">
        <v>1264.38</v>
      </c>
      <c r="F451" s="10" t="s">
        <v>518</v>
      </c>
      <c r="G451" s="12"/>
      <c r="H451" s="17"/>
    </row>
    <row r="452" spans="1:8" ht="13.5">
      <c r="A452" s="79">
        <v>38826</v>
      </c>
      <c r="B452" s="10" t="s">
        <v>513</v>
      </c>
      <c r="C452" s="10" t="s">
        <v>526</v>
      </c>
      <c r="D452" s="8">
        <v>97</v>
      </c>
      <c r="E452" s="8">
        <v>42.68</v>
      </c>
      <c r="F452" s="10" t="s">
        <v>518</v>
      </c>
      <c r="G452" s="12"/>
      <c r="H452" s="17"/>
    </row>
    <row r="453" spans="1:8" ht="13.5">
      <c r="A453" s="79">
        <v>39497</v>
      </c>
      <c r="B453" s="10" t="s">
        <v>513</v>
      </c>
      <c r="C453" s="10" t="s">
        <v>521</v>
      </c>
      <c r="D453" s="8">
        <v>85</v>
      </c>
      <c r="E453" s="8">
        <v>39.1</v>
      </c>
      <c r="F453" s="10" t="s">
        <v>511</v>
      </c>
      <c r="G453" s="12"/>
      <c r="H453" s="17"/>
    </row>
    <row r="454" spans="1:8" ht="13.5">
      <c r="A454" s="79">
        <v>38754</v>
      </c>
      <c r="B454" s="10" t="s">
        <v>429</v>
      </c>
      <c r="C454" s="10" t="s">
        <v>521</v>
      </c>
      <c r="D454" s="8">
        <v>220</v>
      </c>
      <c r="E454" s="8">
        <v>116.6</v>
      </c>
      <c r="F454" s="10" t="s">
        <v>511</v>
      </c>
      <c r="G454" s="12"/>
      <c r="H454" s="17"/>
    </row>
    <row r="455" spans="1:8" ht="13.5">
      <c r="A455" s="79">
        <v>38650</v>
      </c>
      <c r="B455" s="10" t="s">
        <v>517</v>
      </c>
      <c r="C455" s="10" t="s">
        <v>526</v>
      </c>
      <c r="D455" s="8">
        <v>223</v>
      </c>
      <c r="E455" s="8">
        <v>176.17</v>
      </c>
      <c r="F455" s="10" t="s">
        <v>515</v>
      </c>
      <c r="G455" s="12"/>
      <c r="H455" s="17"/>
    </row>
    <row r="456" spans="1:8" ht="13.5">
      <c r="A456" s="79">
        <v>39430</v>
      </c>
      <c r="B456" s="10" t="s">
        <v>513</v>
      </c>
      <c r="C456" s="10" t="s">
        <v>510</v>
      </c>
      <c r="D456" s="8">
        <v>166</v>
      </c>
      <c r="E456" s="8">
        <v>124.5</v>
      </c>
      <c r="F456" s="10" t="s">
        <v>511</v>
      </c>
      <c r="G456" s="12"/>
      <c r="H456" s="17"/>
    </row>
    <row r="457" spans="1:8" ht="13.5">
      <c r="A457" s="79">
        <v>38954</v>
      </c>
      <c r="B457" s="10" t="s">
        <v>520</v>
      </c>
      <c r="C457" s="10" t="s">
        <v>424</v>
      </c>
      <c r="D457" s="8">
        <v>249</v>
      </c>
      <c r="E457" s="8">
        <v>129.48</v>
      </c>
      <c r="F457" s="10" t="s">
        <v>518</v>
      </c>
      <c r="G457" s="12"/>
      <c r="H457" s="17"/>
    </row>
    <row r="458" spans="1:8" ht="13.5">
      <c r="A458" s="79">
        <v>38582</v>
      </c>
      <c r="B458" s="10" t="s">
        <v>509</v>
      </c>
      <c r="C458" s="10" t="s">
        <v>424</v>
      </c>
      <c r="D458" s="8">
        <v>146</v>
      </c>
      <c r="E458" s="8">
        <v>84.68</v>
      </c>
      <c r="F458" s="10" t="s">
        <v>515</v>
      </c>
      <c r="G458" s="12"/>
      <c r="H458" s="17"/>
    </row>
    <row r="459" spans="1:8" ht="13.5">
      <c r="A459" s="79">
        <v>39065</v>
      </c>
      <c r="B459" s="10" t="s">
        <v>517</v>
      </c>
      <c r="C459" s="10" t="s">
        <v>526</v>
      </c>
      <c r="D459" s="8">
        <v>91</v>
      </c>
      <c r="E459" s="8">
        <v>50.05</v>
      </c>
      <c r="F459" s="10" t="s">
        <v>511</v>
      </c>
      <c r="G459" s="12"/>
      <c r="H459" s="17"/>
    </row>
    <row r="460" spans="1:8" ht="13.5">
      <c r="A460" s="79">
        <v>39408</v>
      </c>
      <c r="B460" s="10" t="s">
        <v>509</v>
      </c>
      <c r="C460" s="10" t="s">
        <v>514</v>
      </c>
      <c r="D460" s="8">
        <v>204</v>
      </c>
      <c r="E460" s="8">
        <v>99.96</v>
      </c>
      <c r="F460" s="10" t="s">
        <v>515</v>
      </c>
      <c r="G460" s="12"/>
      <c r="H460" s="17"/>
    </row>
    <row r="461" spans="1:8" ht="13.5">
      <c r="A461" s="79">
        <v>39155</v>
      </c>
      <c r="B461" s="10" t="s">
        <v>513</v>
      </c>
      <c r="C461" s="10" t="s">
        <v>521</v>
      </c>
      <c r="D461" s="8">
        <v>103</v>
      </c>
      <c r="E461" s="8">
        <v>65.92</v>
      </c>
      <c r="F461" s="10" t="s">
        <v>518</v>
      </c>
      <c r="G461" s="12"/>
      <c r="H461" s="17"/>
    </row>
    <row r="462" spans="1:8" ht="13.5">
      <c r="A462" s="79">
        <v>38719</v>
      </c>
      <c r="B462" s="10" t="s">
        <v>509</v>
      </c>
      <c r="C462" s="10" t="s">
        <v>510</v>
      </c>
      <c r="D462" s="8">
        <v>111</v>
      </c>
      <c r="E462" s="8">
        <v>56.61</v>
      </c>
      <c r="F462" s="10" t="s">
        <v>527</v>
      </c>
      <c r="G462" s="12"/>
      <c r="H462" s="17"/>
    </row>
    <row r="463" spans="1:8" ht="13.5">
      <c r="A463" s="79">
        <v>39436</v>
      </c>
      <c r="B463" s="10" t="s">
        <v>513</v>
      </c>
      <c r="C463" s="10" t="s">
        <v>526</v>
      </c>
      <c r="D463" s="8">
        <v>69</v>
      </c>
      <c r="E463" s="8">
        <v>36.57</v>
      </c>
      <c r="F463" s="10" t="s">
        <v>518</v>
      </c>
      <c r="G463" s="12"/>
      <c r="H463" s="17"/>
    </row>
    <row r="464" spans="1:8" ht="13.5">
      <c r="A464" s="79">
        <v>38557</v>
      </c>
      <c r="B464" s="10" t="s">
        <v>429</v>
      </c>
      <c r="C464" s="10" t="s">
        <v>424</v>
      </c>
      <c r="D464" s="8">
        <v>152</v>
      </c>
      <c r="E464" s="8">
        <v>71.44</v>
      </c>
      <c r="F464" s="10" t="s">
        <v>511</v>
      </c>
      <c r="G464" s="12"/>
      <c r="H464" s="17"/>
    </row>
    <row r="465" spans="1:8" ht="13.5">
      <c r="A465" s="79">
        <v>39264</v>
      </c>
      <c r="B465" s="10" t="s">
        <v>513</v>
      </c>
      <c r="C465" s="10" t="s">
        <v>526</v>
      </c>
      <c r="D465" s="8">
        <v>55</v>
      </c>
      <c r="E465" s="8">
        <v>23.1</v>
      </c>
      <c r="F465" s="10" t="s">
        <v>515</v>
      </c>
      <c r="G465" s="12"/>
      <c r="H465" s="17"/>
    </row>
    <row r="466" spans="1:8" ht="13.5">
      <c r="A466" s="79">
        <v>38792</v>
      </c>
      <c r="B466" s="10" t="s">
        <v>509</v>
      </c>
      <c r="C466" s="10" t="s">
        <v>526</v>
      </c>
      <c r="D466" s="8">
        <v>80</v>
      </c>
      <c r="E466" s="8">
        <v>32.8</v>
      </c>
      <c r="F466" s="10" t="s">
        <v>518</v>
      </c>
      <c r="G466" s="12"/>
      <c r="H466" s="17"/>
    </row>
    <row r="467" spans="1:8" ht="13.5">
      <c r="A467" s="79">
        <v>39112</v>
      </c>
      <c r="B467" s="10" t="s">
        <v>520</v>
      </c>
      <c r="C467" s="10" t="s">
        <v>510</v>
      </c>
      <c r="D467" s="8">
        <v>191</v>
      </c>
      <c r="E467" s="8">
        <v>99.32</v>
      </c>
      <c r="F467" s="10" t="s">
        <v>524</v>
      </c>
      <c r="G467" s="12"/>
      <c r="H467" s="17"/>
    </row>
    <row r="468" spans="1:8" ht="13.5">
      <c r="A468" s="79">
        <v>39159</v>
      </c>
      <c r="B468" s="10" t="s">
        <v>520</v>
      </c>
      <c r="C468" s="10" t="s">
        <v>424</v>
      </c>
      <c r="D468" s="8">
        <v>109</v>
      </c>
      <c r="E468" s="8">
        <v>80.66</v>
      </c>
      <c r="F468" s="10" t="s">
        <v>518</v>
      </c>
      <c r="G468" s="12"/>
      <c r="H468" s="17"/>
    </row>
    <row r="469" spans="1:8" ht="13.5">
      <c r="A469" s="79">
        <v>38833</v>
      </c>
      <c r="B469" s="10" t="s">
        <v>509</v>
      </c>
      <c r="C469" s="10" t="s">
        <v>521</v>
      </c>
      <c r="D469" s="8">
        <v>1960</v>
      </c>
      <c r="E469" s="8">
        <v>1509.2</v>
      </c>
      <c r="F469" s="10" t="s">
        <v>518</v>
      </c>
      <c r="G469" s="12"/>
      <c r="H469" s="17"/>
    </row>
    <row r="470" spans="1:8" ht="13.5">
      <c r="A470" s="79">
        <v>38549</v>
      </c>
      <c r="B470" s="10" t="s">
        <v>513</v>
      </c>
      <c r="C470" s="10" t="s">
        <v>514</v>
      </c>
      <c r="D470" s="8">
        <v>73</v>
      </c>
      <c r="E470" s="8">
        <v>32.85</v>
      </c>
      <c r="F470" s="10" t="s">
        <v>511</v>
      </c>
      <c r="G470" s="12"/>
      <c r="H470" s="17"/>
    </row>
    <row r="471" spans="1:8" ht="13.5">
      <c r="A471" s="79">
        <v>38777</v>
      </c>
      <c r="B471" s="10" t="s">
        <v>429</v>
      </c>
      <c r="C471" s="10" t="s">
        <v>424</v>
      </c>
      <c r="D471" s="8">
        <v>90</v>
      </c>
      <c r="E471" s="8">
        <v>61.2</v>
      </c>
      <c r="F471" s="10" t="s">
        <v>527</v>
      </c>
      <c r="G471" s="12"/>
      <c r="H471" s="17"/>
    </row>
    <row r="472" spans="1:8" ht="13.5">
      <c r="A472" s="79">
        <v>38502</v>
      </c>
      <c r="B472" s="10" t="s">
        <v>513</v>
      </c>
      <c r="C472" s="10" t="s">
        <v>514</v>
      </c>
      <c r="D472" s="8">
        <v>68</v>
      </c>
      <c r="E472" s="8">
        <v>47.6</v>
      </c>
      <c r="F472" s="10" t="s">
        <v>524</v>
      </c>
      <c r="G472" s="12"/>
      <c r="H472" s="17"/>
    </row>
    <row r="473" spans="1:8" ht="13.5">
      <c r="A473" s="79">
        <v>39460</v>
      </c>
      <c r="B473" s="10" t="s">
        <v>517</v>
      </c>
      <c r="C473" s="10" t="s">
        <v>521</v>
      </c>
      <c r="D473" s="8">
        <v>232</v>
      </c>
      <c r="E473" s="8">
        <v>120.64</v>
      </c>
      <c r="F473" s="10" t="s">
        <v>527</v>
      </c>
      <c r="G473" s="12"/>
      <c r="H473" s="17"/>
    </row>
    <row r="474" spans="1:8" ht="13.5">
      <c r="A474" s="79">
        <v>39189</v>
      </c>
      <c r="B474" s="10" t="s">
        <v>509</v>
      </c>
      <c r="C474" s="10" t="s">
        <v>514</v>
      </c>
      <c r="D474" s="8">
        <v>163</v>
      </c>
      <c r="E474" s="8">
        <v>130.4</v>
      </c>
      <c r="F474" s="10" t="s">
        <v>527</v>
      </c>
      <c r="G474" s="12"/>
      <c r="H474" s="17"/>
    </row>
    <row r="475" spans="1:8" ht="13.5">
      <c r="A475" s="79">
        <v>39591</v>
      </c>
      <c r="B475" s="10" t="s">
        <v>429</v>
      </c>
      <c r="C475" s="10" t="s">
        <v>510</v>
      </c>
      <c r="D475" s="8">
        <v>205</v>
      </c>
      <c r="E475" s="8">
        <v>84.05</v>
      </c>
      <c r="F475" s="10" t="s">
        <v>518</v>
      </c>
      <c r="G475" s="12"/>
      <c r="H475" s="17"/>
    </row>
    <row r="476" spans="1:8" ht="13.5">
      <c r="A476" s="79">
        <v>39489</v>
      </c>
      <c r="B476" s="10" t="s">
        <v>429</v>
      </c>
      <c r="C476" s="10" t="s">
        <v>424</v>
      </c>
      <c r="D476" s="8">
        <v>727</v>
      </c>
      <c r="E476" s="8">
        <v>327.15</v>
      </c>
      <c r="F476" s="10" t="s">
        <v>518</v>
      </c>
      <c r="G476" s="12"/>
      <c r="H476" s="17"/>
    </row>
    <row r="477" spans="1:8" ht="13.5">
      <c r="A477" s="79">
        <v>38980</v>
      </c>
      <c r="B477" s="10" t="s">
        <v>429</v>
      </c>
      <c r="C477" s="10" t="s">
        <v>510</v>
      </c>
      <c r="D477" s="8">
        <v>235</v>
      </c>
      <c r="E477" s="8">
        <v>108.1</v>
      </c>
      <c r="F477" s="10" t="s">
        <v>515</v>
      </c>
      <c r="G477" s="12"/>
      <c r="H477" s="17"/>
    </row>
    <row r="478" spans="1:8" ht="13.5">
      <c r="A478" s="79">
        <v>39494</v>
      </c>
      <c r="B478" s="10" t="s">
        <v>517</v>
      </c>
      <c r="C478" s="10" t="s">
        <v>424</v>
      </c>
      <c r="D478" s="8">
        <v>211</v>
      </c>
      <c r="E478" s="8">
        <v>145.59</v>
      </c>
      <c r="F478" s="10" t="s">
        <v>524</v>
      </c>
      <c r="G478" s="12"/>
      <c r="H478" s="17"/>
    </row>
    <row r="479" spans="1:8" ht="13.5">
      <c r="A479" s="79">
        <v>39080</v>
      </c>
      <c r="B479" s="10" t="s">
        <v>520</v>
      </c>
      <c r="C479" s="10" t="s">
        <v>510</v>
      </c>
      <c r="D479" s="8">
        <v>220</v>
      </c>
      <c r="E479" s="8">
        <v>162.8</v>
      </c>
      <c r="F479" s="10" t="s">
        <v>524</v>
      </c>
      <c r="G479" s="12"/>
      <c r="H479" s="17"/>
    </row>
    <row r="480" spans="1:8" ht="13.5">
      <c r="A480" s="79">
        <v>39580</v>
      </c>
      <c r="B480" s="10" t="s">
        <v>509</v>
      </c>
      <c r="C480" s="10" t="s">
        <v>526</v>
      </c>
      <c r="D480" s="8">
        <v>234</v>
      </c>
      <c r="E480" s="8">
        <v>142.74</v>
      </c>
      <c r="F480" s="10" t="s">
        <v>527</v>
      </c>
      <c r="G480" s="12"/>
      <c r="H480" s="17"/>
    </row>
    <row r="481" spans="1:8" ht="13.5">
      <c r="A481" s="79">
        <v>38534</v>
      </c>
      <c r="B481" s="10" t="s">
        <v>517</v>
      </c>
      <c r="C481" s="10" t="s">
        <v>424</v>
      </c>
      <c r="D481" s="8">
        <v>151</v>
      </c>
      <c r="E481" s="8">
        <v>80.03</v>
      </c>
      <c r="F481" s="10" t="s">
        <v>524</v>
      </c>
      <c r="G481" s="12"/>
      <c r="H481" s="17"/>
    </row>
    <row r="482" spans="1:8" ht="13.5">
      <c r="A482" s="79">
        <v>39406</v>
      </c>
      <c r="B482" s="10" t="s">
        <v>520</v>
      </c>
      <c r="C482" s="10" t="s">
        <v>521</v>
      </c>
      <c r="D482" s="8">
        <v>214</v>
      </c>
      <c r="E482" s="8">
        <v>98.44</v>
      </c>
      <c r="F482" s="10" t="s">
        <v>511</v>
      </c>
      <c r="G482" s="12"/>
      <c r="H482" s="17"/>
    </row>
    <row r="483" spans="1:8" ht="13.5">
      <c r="A483" s="79">
        <v>39284</v>
      </c>
      <c r="B483" s="10" t="s">
        <v>517</v>
      </c>
      <c r="C483" s="10" t="s">
        <v>424</v>
      </c>
      <c r="D483" s="8">
        <v>211</v>
      </c>
      <c r="E483" s="8">
        <v>128.71</v>
      </c>
      <c r="F483" s="10" t="s">
        <v>511</v>
      </c>
      <c r="G483" s="12"/>
      <c r="H483" s="17"/>
    </row>
    <row r="484" spans="1:8" ht="13.5">
      <c r="A484" s="79">
        <v>38616</v>
      </c>
      <c r="B484" s="10" t="s">
        <v>517</v>
      </c>
      <c r="C484" s="10" t="s">
        <v>526</v>
      </c>
      <c r="D484" s="8">
        <v>75</v>
      </c>
      <c r="E484" s="8">
        <v>37.5</v>
      </c>
      <c r="F484" s="10" t="s">
        <v>515</v>
      </c>
      <c r="G484" s="12"/>
      <c r="H484" s="17"/>
    </row>
    <row r="485" spans="1:8" ht="13.5">
      <c r="A485" s="79">
        <v>38862</v>
      </c>
      <c r="B485" s="10" t="s">
        <v>520</v>
      </c>
      <c r="C485" s="10" t="s">
        <v>510</v>
      </c>
      <c r="D485" s="8">
        <v>128</v>
      </c>
      <c r="E485" s="8">
        <v>53.76</v>
      </c>
      <c r="F485" s="10" t="s">
        <v>527</v>
      </c>
      <c r="G485" s="12"/>
      <c r="H485" s="17"/>
    </row>
    <row r="486" spans="1:8" ht="13.5">
      <c r="A486" s="79">
        <v>39392</v>
      </c>
      <c r="B486" s="10" t="s">
        <v>429</v>
      </c>
      <c r="C486" s="10" t="s">
        <v>526</v>
      </c>
      <c r="D486" s="8">
        <v>205</v>
      </c>
      <c r="E486" s="8">
        <v>151.7</v>
      </c>
      <c r="F486" s="10" t="s">
        <v>518</v>
      </c>
      <c r="G486" s="12"/>
      <c r="H486" s="17"/>
    </row>
    <row r="487" spans="1:8" ht="13.5">
      <c r="A487" s="79">
        <v>39419</v>
      </c>
      <c r="B487" s="10" t="s">
        <v>517</v>
      </c>
      <c r="C487" s="10" t="s">
        <v>510</v>
      </c>
      <c r="D487" s="8">
        <v>156</v>
      </c>
      <c r="E487" s="8">
        <v>82.68</v>
      </c>
      <c r="F487" s="10" t="s">
        <v>511</v>
      </c>
      <c r="G487" s="12"/>
      <c r="H487" s="17"/>
    </row>
    <row r="488" spans="1:8" ht="13.5">
      <c r="A488" s="79">
        <v>38640</v>
      </c>
      <c r="B488" s="10" t="s">
        <v>429</v>
      </c>
      <c r="C488" s="10" t="s">
        <v>424</v>
      </c>
      <c r="D488" s="8">
        <v>1434</v>
      </c>
      <c r="E488" s="8">
        <v>630.96</v>
      </c>
      <c r="F488" s="10" t="s">
        <v>511</v>
      </c>
      <c r="G488" s="12"/>
      <c r="H488" s="17"/>
    </row>
    <row r="489" spans="1:8" ht="13.5">
      <c r="A489" s="79">
        <v>38521</v>
      </c>
      <c r="B489" s="10" t="s">
        <v>520</v>
      </c>
      <c r="C489" s="10" t="s">
        <v>526</v>
      </c>
      <c r="D489" s="8">
        <v>250</v>
      </c>
      <c r="E489" s="8">
        <v>147.5</v>
      </c>
      <c r="F489" s="10" t="s">
        <v>518</v>
      </c>
      <c r="G489" s="12"/>
      <c r="H489" s="17"/>
    </row>
    <row r="490" spans="1:8" ht="13.5">
      <c r="A490" s="79">
        <v>39152</v>
      </c>
      <c r="B490" s="10" t="s">
        <v>429</v>
      </c>
      <c r="C490" s="10" t="s">
        <v>521</v>
      </c>
      <c r="D490" s="8">
        <v>108</v>
      </c>
      <c r="E490" s="8">
        <v>81</v>
      </c>
      <c r="F490" s="10" t="s">
        <v>515</v>
      </c>
      <c r="G490" s="12"/>
      <c r="H490" s="17"/>
    </row>
    <row r="491" spans="1:8" ht="13.5">
      <c r="A491" s="79">
        <v>39159</v>
      </c>
      <c r="B491" s="10" t="s">
        <v>513</v>
      </c>
      <c r="C491" s="10" t="s">
        <v>526</v>
      </c>
      <c r="D491" s="8">
        <v>217</v>
      </c>
      <c r="E491" s="8">
        <v>156.24</v>
      </c>
      <c r="F491" s="10" t="s">
        <v>527</v>
      </c>
      <c r="G491" s="12"/>
      <c r="H491" s="17"/>
    </row>
    <row r="492" spans="1:8" ht="13.5">
      <c r="A492" s="79">
        <v>38508</v>
      </c>
      <c r="B492" s="10" t="s">
        <v>520</v>
      </c>
      <c r="C492" s="10" t="s">
        <v>526</v>
      </c>
      <c r="D492" s="8">
        <v>50</v>
      </c>
      <c r="E492" s="8">
        <v>35.5</v>
      </c>
      <c r="F492" s="10" t="s">
        <v>515</v>
      </c>
      <c r="G492" s="12"/>
      <c r="H492" s="17"/>
    </row>
    <row r="493" spans="1:8" ht="13.5">
      <c r="A493" s="79">
        <v>38533</v>
      </c>
      <c r="B493" s="10" t="s">
        <v>517</v>
      </c>
      <c r="C493" s="10" t="s">
        <v>510</v>
      </c>
      <c r="D493" s="8">
        <v>132</v>
      </c>
      <c r="E493" s="8">
        <v>71.28</v>
      </c>
      <c r="F493" s="10" t="s">
        <v>515</v>
      </c>
      <c r="G493" s="12"/>
      <c r="H493" s="17"/>
    </row>
    <row r="494" spans="1:8" ht="13.5">
      <c r="A494" s="79">
        <v>38726</v>
      </c>
      <c r="B494" s="10" t="s">
        <v>429</v>
      </c>
      <c r="C494" s="10" t="s">
        <v>510</v>
      </c>
      <c r="D494" s="8">
        <v>216</v>
      </c>
      <c r="E494" s="8">
        <v>123.12</v>
      </c>
      <c r="F494" s="10" t="s">
        <v>511</v>
      </c>
      <c r="G494" s="12"/>
      <c r="H494" s="17"/>
    </row>
    <row r="495" spans="1:8" ht="13.5">
      <c r="A495" s="79">
        <v>39013</v>
      </c>
      <c r="B495" s="10" t="s">
        <v>509</v>
      </c>
      <c r="C495" s="10" t="s">
        <v>510</v>
      </c>
      <c r="D495" s="8">
        <v>141</v>
      </c>
      <c r="E495" s="8">
        <v>95.88</v>
      </c>
      <c r="F495" s="10" t="s">
        <v>515</v>
      </c>
      <c r="G495" s="12"/>
      <c r="H495" s="17"/>
    </row>
    <row r="496" spans="1:8" ht="13.5">
      <c r="A496" s="79">
        <v>39536</v>
      </c>
      <c r="B496" s="10" t="s">
        <v>520</v>
      </c>
      <c r="C496" s="10" t="s">
        <v>424</v>
      </c>
      <c r="D496" s="8">
        <v>97</v>
      </c>
      <c r="E496" s="8">
        <v>61.11</v>
      </c>
      <c r="F496" s="10" t="s">
        <v>524</v>
      </c>
      <c r="G496" s="12"/>
      <c r="H496" s="17"/>
    </row>
    <row r="497" spans="1:8" ht="13.5">
      <c r="A497" s="79">
        <v>39063</v>
      </c>
      <c r="B497" s="10" t="s">
        <v>520</v>
      </c>
      <c r="C497" s="10" t="s">
        <v>510</v>
      </c>
      <c r="D497" s="8">
        <v>232</v>
      </c>
      <c r="E497" s="8">
        <v>143.84</v>
      </c>
      <c r="F497" s="10" t="s">
        <v>515</v>
      </c>
      <c r="G497" s="12"/>
      <c r="H497" s="17"/>
    </row>
    <row r="498" spans="1:8" ht="13.5">
      <c r="A498" s="79">
        <v>38637</v>
      </c>
      <c r="B498" s="10" t="s">
        <v>517</v>
      </c>
      <c r="C498" s="10" t="s">
        <v>514</v>
      </c>
      <c r="D498" s="8">
        <v>73</v>
      </c>
      <c r="E498" s="8">
        <v>56.21</v>
      </c>
      <c r="F498" s="10" t="s">
        <v>518</v>
      </c>
      <c r="G498" s="12"/>
      <c r="H498" s="17"/>
    </row>
    <row r="499" spans="1:8" ht="13.5">
      <c r="A499" s="79">
        <v>39274</v>
      </c>
      <c r="B499" s="10" t="s">
        <v>509</v>
      </c>
      <c r="C499" s="10" t="s">
        <v>424</v>
      </c>
      <c r="D499" s="8">
        <v>244</v>
      </c>
      <c r="E499" s="8">
        <v>173.24</v>
      </c>
      <c r="F499" s="10" t="s">
        <v>511</v>
      </c>
      <c r="G499" s="12"/>
      <c r="H499" s="17"/>
    </row>
    <row r="500" spans="1:8" ht="13.5">
      <c r="A500" s="79">
        <v>38645</v>
      </c>
      <c r="B500" s="10" t="s">
        <v>520</v>
      </c>
      <c r="C500" s="10" t="s">
        <v>526</v>
      </c>
      <c r="D500" s="8">
        <v>72</v>
      </c>
      <c r="E500" s="8">
        <v>33.84</v>
      </c>
      <c r="F500" s="10" t="s">
        <v>511</v>
      </c>
      <c r="G500" s="12"/>
      <c r="H500" s="17"/>
    </row>
    <row r="501" spans="1:8" ht="13.5">
      <c r="A501" s="79">
        <v>38856</v>
      </c>
      <c r="B501" s="10" t="s">
        <v>517</v>
      </c>
      <c r="C501" s="10" t="s">
        <v>424</v>
      </c>
      <c r="D501" s="8">
        <v>109</v>
      </c>
      <c r="E501" s="8">
        <v>73.03</v>
      </c>
      <c r="F501" s="10" t="s">
        <v>524</v>
      </c>
      <c r="G501" s="12"/>
      <c r="H501" s="17"/>
    </row>
    <row r="502" spans="1:8" ht="13.5">
      <c r="A502" s="79">
        <v>39379</v>
      </c>
      <c r="B502" s="10" t="s">
        <v>517</v>
      </c>
      <c r="C502" s="10" t="s">
        <v>514</v>
      </c>
      <c r="D502" s="8">
        <v>115</v>
      </c>
      <c r="E502" s="8">
        <v>52.9</v>
      </c>
      <c r="F502" s="10" t="s">
        <v>515</v>
      </c>
      <c r="G502" s="12"/>
      <c r="H502" s="17"/>
    </row>
    <row r="503" spans="1:8" ht="13.5">
      <c r="A503" s="79">
        <v>39561</v>
      </c>
      <c r="B503" s="10" t="s">
        <v>509</v>
      </c>
      <c r="C503" s="10" t="s">
        <v>514</v>
      </c>
      <c r="D503" s="8">
        <v>219</v>
      </c>
      <c r="E503" s="8">
        <v>146.73</v>
      </c>
      <c r="F503" s="10" t="s">
        <v>511</v>
      </c>
      <c r="G503" s="12"/>
      <c r="H503" s="17"/>
    </row>
    <row r="504" spans="1:8" ht="13.5">
      <c r="A504" s="79">
        <v>39452</v>
      </c>
      <c r="B504" s="10" t="s">
        <v>517</v>
      </c>
      <c r="C504" s="10" t="s">
        <v>510</v>
      </c>
      <c r="D504" s="8">
        <v>135</v>
      </c>
      <c r="E504" s="8">
        <v>55.35</v>
      </c>
      <c r="F504" s="10" t="s">
        <v>518</v>
      </c>
      <c r="G504" s="12"/>
      <c r="H504" s="17"/>
    </row>
    <row r="505" spans="1:8" ht="13.5">
      <c r="A505" s="79">
        <v>39050</v>
      </c>
      <c r="B505" s="10" t="s">
        <v>429</v>
      </c>
      <c r="C505" s="10" t="s">
        <v>424</v>
      </c>
      <c r="D505" s="8">
        <v>96</v>
      </c>
      <c r="E505" s="8">
        <v>39.36</v>
      </c>
      <c r="F505" s="10" t="s">
        <v>524</v>
      </c>
      <c r="G505" s="12"/>
      <c r="H505" s="17"/>
    </row>
    <row r="506" spans="1:8" ht="13.5">
      <c r="A506" s="79">
        <v>39190</v>
      </c>
      <c r="B506" s="10" t="s">
        <v>520</v>
      </c>
      <c r="C506" s="10" t="s">
        <v>521</v>
      </c>
      <c r="D506" s="8">
        <v>60</v>
      </c>
      <c r="E506" s="8">
        <v>48</v>
      </c>
      <c r="F506" s="10" t="s">
        <v>527</v>
      </c>
      <c r="G506" s="12"/>
      <c r="H506" s="17"/>
    </row>
    <row r="507" spans="1:8" ht="13.5">
      <c r="A507" s="79">
        <v>39185</v>
      </c>
      <c r="B507" s="10" t="s">
        <v>509</v>
      </c>
      <c r="C507" s="10" t="s">
        <v>521</v>
      </c>
      <c r="D507" s="8">
        <v>100</v>
      </c>
      <c r="E507" s="8">
        <v>43</v>
      </c>
      <c r="F507" s="10" t="s">
        <v>515</v>
      </c>
      <c r="G507" s="12"/>
      <c r="H507" s="17"/>
    </row>
    <row r="508" spans="1:8" ht="13.5">
      <c r="A508" s="79">
        <v>39283</v>
      </c>
      <c r="B508" s="10" t="s">
        <v>429</v>
      </c>
      <c r="C508" s="10" t="s">
        <v>424</v>
      </c>
      <c r="D508" s="8">
        <v>1064</v>
      </c>
      <c r="E508" s="8">
        <v>734.16</v>
      </c>
      <c r="F508" s="10" t="s">
        <v>518</v>
      </c>
      <c r="G508" s="12"/>
      <c r="H508" s="17"/>
    </row>
    <row r="509" spans="1:8" ht="13.5">
      <c r="A509" s="79">
        <v>38843</v>
      </c>
      <c r="B509" s="10" t="s">
        <v>509</v>
      </c>
      <c r="C509" s="10" t="s">
        <v>526</v>
      </c>
      <c r="D509" s="8">
        <v>120</v>
      </c>
      <c r="E509" s="8">
        <v>49.2</v>
      </c>
      <c r="F509" s="10" t="s">
        <v>527</v>
      </c>
      <c r="G509" s="12"/>
      <c r="H509" s="17"/>
    </row>
    <row r="510" spans="1:8" ht="13.5">
      <c r="A510" s="79">
        <v>38583</v>
      </c>
      <c r="B510" s="10" t="s">
        <v>517</v>
      </c>
      <c r="C510" s="10" t="s">
        <v>514</v>
      </c>
      <c r="D510" s="8">
        <v>184</v>
      </c>
      <c r="E510" s="8">
        <v>119.6</v>
      </c>
      <c r="F510" s="10" t="s">
        <v>524</v>
      </c>
      <c r="G510" s="12"/>
      <c r="H510" s="17"/>
    </row>
    <row r="511" spans="1:8" ht="13.5">
      <c r="A511" s="79">
        <v>39496</v>
      </c>
      <c r="B511" s="10" t="s">
        <v>429</v>
      </c>
      <c r="C511" s="10" t="s">
        <v>514</v>
      </c>
      <c r="D511" s="8">
        <v>95</v>
      </c>
      <c r="E511" s="8">
        <v>59.85</v>
      </c>
      <c r="F511" s="10" t="s">
        <v>518</v>
      </c>
      <c r="G511" s="12"/>
      <c r="H511" s="17"/>
    </row>
    <row r="512" spans="1:8" ht="13.5">
      <c r="A512" s="79">
        <v>38752</v>
      </c>
      <c r="B512" s="10" t="s">
        <v>517</v>
      </c>
      <c r="C512" s="10" t="s">
        <v>514</v>
      </c>
      <c r="D512" s="8">
        <v>87</v>
      </c>
      <c r="E512" s="8">
        <v>46.98</v>
      </c>
      <c r="F512" s="10" t="s">
        <v>527</v>
      </c>
      <c r="G512" s="12"/>
      <c r="H512" s="17"/>
    </row>
    <row r="513" spans="1:8" ht="13.5">
      <c r="A513" s="79">
        <v>38558</v>
      </c>
      <c r="B513" s="10" t="s">
        <v>517</v>
      </c>
      <c r="C513" s="10" t="s">
        <v>526</v>
      </c>
      <c r="D513" s="8">
        <v>161</v>
      </c>
      <c r="E513" s="8">
        <v>98.21</v>
      </c>
      <c r="F513" s="10" t="s">
        <v>527</v>
      </c>
      <c r="G513" s="12"/>
      <c r="H513" s="17"/>
    </row>
    <row r="514" spans="1:8" ht="13.5">
      <c r="A514" s="79">
        <v>38828</v>
      </c>
      <c r="B514" s="10" t="s">
        <v>509</v>
      </c>
      <c r="C514" s="10" t="s">
        <v>526</v>
      </c>
      <c r="D514" s="8">
        <v>219</v>
      </c>
      <c r="E514" s="8">
        <v>131.4</v>
      </c>
      <c r="F514" s="10" t="s">
        <v>511</v>
      </c>
      <c r="G514" s="12"/>
      <c r="H514" s="17"/>
    </row>
    <row r="515" spans="1:8" ht="13.5">
      <c r="A515" s="79">
        <v>39583</v>
      </c>
      <c r="B515" s="10" t="s">
        <v>520</v>
      </c>
      <c r="C515" s="10" t="s">
        <v>521</v>
      </c>
      <c r="D515" s="8">
        <v>67</v>
      </c>
      <c r="E515" s="8">
        <v>40.2</v>
      </c>
      <c r="F515" s="10" t="s">
        <v>524</v>
      </c>
      <c r="G515" s="12"/>
      <c r="H515" s="17"/>
    </row>
    <row r="516" spans="1:8" ht="13.5">
      <c r="A516" s="79">
        <v>39353</v>
      </c>
      <c r="B516" s="10" t="s">
        <v>429</v>
      </c>
      <c r="C516" s="10" t="s">
        <v>526</v>
      </c>
      <c r="D516" s="8">
        <v>51</v>
      </c>
      <c r="E516" s="8">
        <v>21.93</v>
      </c>
      <c r="F516" s="10" t="s">
        <v>518</v>
      </c>
      <c r="G516" s="12"/>
      <c r="H516" s="17"/>
    </row>
    <row r="517" spans="1:8" ht="13.5">
      <c r="A517" s="79">
        <v>38732</v>
      </c>
      <c r="B517" s="10" t="s">
        <v>517</v>
      </c>
      <c r="C517" s="10" t="s">
        <v>514</v>
      </c>
      <c r="D517" s="8">
        <v>180</v>
      </c>
      <c r="E517" s="8">
        <v>102.6</v>
      </c>
      <c r="F517" s="10" t="s">
        <v>518</v>
      </c>
      <c r="G517" s="12"/>
      <c r="H517" s="17"/>
    </row>
    <row r="518" spans="1:8" ht="13.5">
      <c r="A518" s="79">
        <v>38830</v>
      </c>
      <c r="B518" s="10" t="s">
        <v>513</v>
      </c>
      <c r="C518" s="10" t="s">
        <v>510</v>
      </c>
      <c r="D518" s="8">
        <v>232</v>
      </c>
      <c r="E518" s="8">
        <v>127.6</v>
      </c>
      <c r="F518" s="10" t="s">
        <v>527</v>
      </c>
      <c r="G518" s="12"/>
      <c r="H518" s="17"/>
    </row>
    <row r="519" spans="1:8" ht="13.5">
      <c r="A519" s="79">
        <v>38946</v>
      </c>
      <c r="B519" s="10" t="s">
        <v>513</v>
      </c>
      <c r="C519" s="10" t="s">
        <v>510</v>
      </c>
      <c r="D519" s="8">
        <v>180</v>
      </c>
      <c r="E519" s="8">
        <v>131.4</v>
      </c>
      <c r="F519" s="10" t="s">
        <v>524</v>
      </c>
      <c r="G519" s="12"/>
      <c r="H519" s="17"/>
    </row>
    <row r="520" spans="1:8" ht="13.5">
      <c r="A520" s="79">
        <v>39259</v>
      </c>
      <c r="B520" s="10" t="s">
        <v>429</v>
      </c>
      <c r="C520" s="10" t="s">
        <v>510</v>
      </c>
      <c r="D520" s="8">
        <v>147</v>
      </c>
      <c r="E520" s="8">
        <v>67.62</v>
      </c>
      <c r="F520" s="10" t="s">
        <v>515</v>
      </c>
      <c r="G520" s="12"/>
      <c r="H520" s="17"/>
    </row>
    <row r="521" spans="1:8" ht="13.5">
      <c r="A521" s="79">
        <v>39423</v>
      </c>
      <c r="B521" s="10" t="s">
        <v>517</v>
      </c>
      <c r="C521" s="10" t="s">
        <v>510</v>
      </c>
      <c r="D521" s="8">
        <v>187</v>
      </c>
      <c r="E521" s="8">
        <v>143.99</v>
      </c>
      <c r="F521" s="10" t="s">
        <v>511</v>
      </c>
      <c r="G521" s="12"/>
      <c r="H521" s="17"/>
    </row>
    <row r="522" spans="1:8" ht="13.5">
      <c r="A522" s="79">
        <v>39386</v>
      </c>
      <c r="B522" s="10" t="s">
        <v>509</v>
      </c>
      <c r="C522" s="10" t="s">
        <v>510</v>
      </c>
      <c r="D522" s="8">
        <v>92</v>
      </c>
      <c r="E522" s="8">
        <v>37.72</v>
      </c>
      <c r="F522" s="10" t="s">
        <v>515</v>
      </c>
      <c r="G522" s="12"/>
      <c r="H522" s="17"/>
    </row>
    <row r="523" spans="1:8" ht="13.5">
      <c r="A523" s="79">
        <v>39548</v>
      </c>
      <c r="B523" s="10" t="s">
        <v>520</v>
      </c>
      <c r="C523" s="10" t="s">
        <v>521</v>
      </c>
      <c r="D523" s="8">
        <v>1596</v>
      </c>
      <c r="E523" s="8">
        <v>1133.16</v>
      </c>
      <c r="F523" s="10" t="s">
        <v>511</v>
      </c>
      <c r="G523" s="12"/>
      <c r="H523" s="17"/>
    </row>
    <row r="524" spans="1:8" ht="13.5">
      <c r="A524" s="79">
        <v>39589</v>
      </c>
      <c r="B524" s="10" t="s">
        <v>509</v>
      </c>
      <c r="C524" s="10" t="s">
        <v>424</v>
      </c>
      <c r="D524" s="8">
        <v>62</v>
      </c>
      <c r="E524" s="8">
        <v>29.14</v>
      </c>
      <c r="F524" s="10" t="s">
        <v>515</v>
      </c>
      <c r="G524" s="12"/>
      <c r="H524" s="17"/>
    </row>
    <row r="525" spans="1:8" ht="13.5">
      <c r="A525" s="79">
        <v>38852</v>
      </c>
      <c r="B525" s="10" t="s">
        <v>429</v>
      </c>
      <c r="C525" s="10" t="s">
        <v>424</v>
      </c>
      <c r="D525" s="8">
        <v>222</v>
      </c>
      <c r="E525" s="8">
        <v>170.94</v>
      </c>
      <c r="F525" s="10" t="s">
        <v>527</v>
      </c>
      <c r="G525" s="12"/>
      <c r="H525" s="17"/>
    </row>
    <row r="526" spans="1:8" ht="13.5">
      <c r="A526" s="79">
        <v>39342</v>
      </c>
      <c r="B526" s="10" t="s">
        <v>509</v>
      </c>
      <c r="C526" s="10" t="s">
        <v>510</v>
      </c>
      <c r="D526" s="8">
        <v>127</v>
      </c>
      <c r="E526" s="8">
        <v>80.01</v>
      </c>
      <c r="F526" s="10" t="s">
        <v>511</v>
      </c>
      <c r="G526" s="12"/>
      <c r="H526" s="17"/>
    </row>
    <row r="527" spans="1:8" ht="13.5">
      <c r="A527" s="79">
        <v>38827</v>
      </c>
      <c r="B527" s="10" t="s">
        <v>509</v>
      </c>
      <c r="C527" s="10" t="s">
        <v>526</v>
      </c>
      <c r="D527" s="8">
        <v>138</v>
      </c>
      <c r="E527" s="8">
        <v>99.36</v>
      </c>
      <c r="F527" s="10" t="s">
        <v>518</v>
      </c>
      <c r="G527" s="12"/>
      <c r="H527" s="17"/>
    </row>
    <row r="528" spans="1:8" ht="13.5">
      <c r="A528" s="79">
        <v>38637</v>
      </c>
      <c r="B528" s="10" t="s">
        <v>513</v>
      </c>
      <c r="C528" s="10" t="s">
        <v>514</v>
      </c>
      <c r="D528" s="8">
        <v>52</v>
      </c>
      <c r="E528" s="8">
        <v>38.48</v>
      </c>
      <c r="F528" s="10" t="s">
        <v>518</v>
      </c>
      <c r="G528" s="12"/>
      <c r="H528" s="17"/>
    </row>
    <row r="529" spans="1:8" ht="13.5">
      <c r="A529" s="79">
        <v>38677</v>
      </c>
      <c r="B529" s="10" t="s">
        <v>429</v>
      </c>
      <c r="C529" s="10" t="s">
        <v>424</v>
      </c>
      <c r="D529" s="8">
        <v>135</v>
      </c>
      <c r="E529" s="8">
        <v>70.2</v>
      </c>
      <c r="F529" s="10" t="s">
        <v>518</v>
      </c>
      <c r="G529" s="12"/>
      <c r="H529" s="17"/>
    </row>
    <row r="530" spans="1:8" ht="13.5">
      <c r="A530" s="79">
        <v>38608</v>
      </c>
      <c r="B530" s="10" t="s">
        <v>509</v>
      </c>
      <c r="C530" s="10" t="s">
        <v>526</v>
      </c>
      <c r="D530" s="8">
        <v>92</v>
      </c>
      <c r="E530" s="8">
        <v>59.8</v>
      </c>
      <c r="F530" s="10" t="s">
        <v>527</v>
      </c>
      <c r="G530" s="12"/>
      <c r="H530" s="17"/>
    </row>
    <row r="531" spans="1:8" ht="13.5">
      <c r="A531" s="79">
        <v>39131</v>
      </c>
      <c r="B531" s="10" t="s">
        <v>513</v>
      </c>
      <c r="C531" s="10" t="s">
        <v>514</v>
      </c>
      <c r="D531" s="8">
        <v>1855</v>
      </c>
      <c r="E531" s="8">
        <v>1391.25</v>
      </c>
      <c r="F531" s="10" t="s">
        <v>527</v>
      </c>
      <c r="G531" s="12"/>
      <c r="H531" s="17"/>
    </row>
    <row r="532" spans="1:8" ht="13.5">
      <c r="A532" s="79">
        <v>38532</v>
      </c>
      <c r="B532" s="10" t="s">
        <v>513</v>
      </c>
      <c r="C532" s="10" t="s">
        <v>521</v>
      </c>
      <c r="D532" s="8">
        <v>221</v>
      </c>
      <c r="E532" s="8">
        <v>143.65</v>
      </c>
      <c r="F532" s="10" t="s">
        <v>524</v>
      </c>
      <c r="G532" s="12"/>
      <c r="H532" s="17"/>
    </row>
    <row r="533" spans="1:8" ht="13.5">
      <c r="A533" s="79">
        <v>39330</v>
      </c>
      <c r="B533" s="10" t="s">
        <v>520</v>
      </c>
      <c r="C533" s="10" t="s">
        <v>424</v>
      </c>
      <c r="D533" s="8">
        <v>209</v>
      </c>
      <c r="E533" s="8">
        <v>112.86</v>
      </c>
      <c r="F533" s="10" t="s">
        <v>527</v>
      </c>
      <c r="G533" s="12"/>
      <c r="H533" s="17"/>
    </row>
    <row r="534" spans="1:8" ht="13.5">
      <c r="A534" s="79">
        <v>38714</v>
      </c>
      <c r="B534" s="10" t="s">
        <v>517</v>
      </c>
      <c r="C534" s="10" t="s">
        <v>514</v>
      </c>
      <c r="D534" s="8">
        <v>221</v>
      </c>
      <c r="E534" s="8">
        <v>172.38</v>
      </c>
      <c r="F534" s="10" t="s">
        <v>511</v>
      </c>
      <c r="G534" s="12"/>
      <c r="H534" s="17"/>
    </row>
    <row r="535" spans="1:8" ht="13.5">
      <c r="A535" s="79">
        <v>38913</v>
      </c>
      <c r="B535" s="10" t="s">
        <v>513</v>
      </c>
      <c r="C535" s="10" t="s">
        <v>510</v>
      </c>
      <c r="D535" s="8">
        <v>148</v>
      </c>
      <c r="E535" s="8">
        <v>91.76</v>
      </c>
      <c r="F535" s="10" t="s">
        <v>511</v>
      </c>
      <c r="G535" s="12"/>
      <c r="H535" s="17"/>
    </row>
    <row r="536" spans="1:8" ht="13.5">
      <c r="A536" s="79">
        <v>39592</v>
      </c>
      <c r="B536" s="10" t="s">
        <v>513</v>
      </c>
      <c r="C536" s="10" t="s">
        <v>510</v>
      </c>
      <c r="D536" s="8">
        <v>225</v>
      </c>
      <c r="E536" s="8">
        <v>105.75</v>
      </c>
      <c r="F536" s="10" t="s">
        <v>518</v>
      </c>
      <c r="G536" s="12"/>
      <c r="H536" s="17"/>
    </row>
    <row r="537" spans="1:8" ht="13.5">
      <c r="A537" s="79">
        <v>39584</v>
      </c>
      <c r="B537" s="10" t="s">
        <v>429</v>
      </c>
      <c r="C537" s="10" t="s">
        <v>521</v>
      </c>
      <c r="D537" s="8">
        <v>133</v>
      </c>
      <c r="E537" s="8">
        <v>94.43</v>
      </c>
      <c r="F537" s="10" t="s">
        <v>511</v>
      </c>
      <c r="G537" s="12"/>
      <c r="H537" s="17"/>
    </row>
    <row r="538" spans="1:8" ht="13.5">
      <c r="A538" s="79">
        <v>39077</v>
      </c>
      <c r="B538" s="10" t="s">
        <v>517</v>
      </c>
      <c r="C538" s="10" t="s">
        <v>510</v>
      </c>
      <c r="D538" s="8">
        <v>1460</v>
      </c>
      <c r="E538" s="8">
        <v>861.4</v>
      </c>
      <c r="F538" s="10" t="s">
        <v>527</v>
      </c>
      <c r="G538" s="12"/>
      <c r="H538" s="17"/>
    </row>
    <row r="539" spans="1:8" ht="13.5">
      <c r="A539" s="79">
        <v>39099</v>
      </c>
      <c r="B539" s="10" t="s">
        <v>509</v>
      </c>
      <c r="C539" s="10" t="s">
        <v>514</v>
      </c>
      <c r="D539" s="8">
        <v>88</v>
      </c>
      <c r="E539" s="8">
        <v>37.84</v>
      </c>
      <c r="F539" s="10" t="s">
        <v>524</v>
      </c>
      <c r="G539" s="12"/>
      <c r="H539" s="17"/>
    </row>
    <row r="540" spans="1:8" ht="13.5">
      <c r="A540" s="79">
        <v>38971</v>
      </c>
      <c r="B540" s="10" t="s">
        <v>509</v>
      </c>
      <c r="C540" s="10" t="s">
        <v>424</v>
      </c>
      <c r="D540" s="8">
        <v>501</v>
      </c>
      <c r="E540" s="8">
        <v>310.62</v>
      </c>
      <c r="F540" s="10" t="s">
        <v>511</v>
      </c>
      <c r="G540" s="12"/>
      <c r="H540" s="17"/>
    </row>
    <row r="541" spans="1:8" ht="13.5">
      <c r="A541" s="79">
        <v>38539</v>
      </c>
      <c r="B541" s="10" t="s">
        <v>509</v>
      </c>
      <c r="C541" s="10" t="s">
        <v>514</v>
      </c>
      <c r="D541" s="8">
        <v>82</v>
      </c>
      <c r="E541" s="8">
        <v>41.82</v>
      </c>
      <c r="F541" s="10" t="s">
        <v>527</v>
      </c>
      <c r="G541" s="12"/>
      <c r="H541" s="17"/>
    </row>
    <row r="542" spans="1:8" ht="13.5">
      <c r="A542" s="79">
        <v>39092</v>
      </c>
      <c r="B542" s="10" t="s">
        <v>509</v>
      </c>
      <c r="C542" s="10" t="s">
        <v>526</v>
      </c>
      <c r="D542" s="8">
        <v>128</v>
      </c>
      <c r="E542" s="8">
        <v>80.64</v>
      </c>
      <c r="F542" s="10" t="s">
        <v>527</v>
      </c>
      <c r="G542" s="12"/>
      <c r="H542" s="17"/>
    </row>
    <row r="543" spans="1:8" ht="13.5">
      <c r="A543" s="79">
        <v>38771</v>
      </c>
      <c r="B543" s="10" t="s">
        <v>509</v>
      </c>
      <c r="C543" s="10" t="s">
        <v>424</v>
      </c>
      <c r="D543" s="8">
        <v>160</v>
      </c>
      <c r="E543" s="8">
        <v>94.4</v>
      </c>
      <c r="F543" s="10" t="s">
        <v>518</v>
      </c>
      <c r="G543" s="12"/>
      <c r="H543" s="17"/>
    </row>
    <row r="544" spans="1:8" ht="13.5">
      <c r="A544" s="79">
        <v>39206</v>
      </c>
      <c r="B544" s="10" t="s">
        <v>513</v>
      </c>
      <c r="C544" s="10" t="s">
        <v>514</v>
      </c>
      <c r="D544" s="8">
        <v>169</v>
      </c>
      <c r="E544" s="8">
        <v>69.29</v>
      </c>
      <c r="F544" s="10" t="s">
        <v>515</v>
      </c>
      <c r="G544" s="12"/>
      <c r="H544" s="17"/>
    </row>
    <row r="545" spans="1:8" ht="13.5">
      <c r="A545" s="79">
        <v>39419</v>
      </c>
      <c r="B545" s="10" t="s">
        <v>429</v>
      </c>
      <c r="C545" s="10" t="s">
        <v>521</v>
      </c>
      <c r="D545" s="8">
        <v>1336</v>
      </c>
      <c r="E545" s="8">
        <v>868.4</v>
      </c>
      <c r="F545" s="10" t="s">
        <v>515</v>
      </c>
      <c r="G545" s="12"/>
      <c r="H545" s="17"/>
    </row>
    <row r="546" spans="1:8" ht="13.5">
      <c r="A546" s="79">
        <v>39391</v>
      </c>
      <c r="B546" s="10" t="s">
        <v>429</v>
      </c>
      <c r="C546" s="10" t="s">
        <v>514</v>
      </c>
      <c r="D546" s="8">
        <v>155</v>
      </c>
      <c r="E546" s="8">
        <v>120.9</v>
      </c>
      <c r="F546" s="10" t="s">
        <v>518</v>
      </c>
      <c r="G546" s="12"/>
      <c r="H546" s="17"/>
    </row>
    <row r="547" spans="1:8" ht="13.5">
      <c r="A547" s="79">
        <v>39207</v>
      </c>
      <c r="B547" s="10" t="s">
        <v>509</v>
      </c>
      <c r="C547" s="10" t="s">
        <v>510</v>
      </c>
      <c r="D547" s="8">
        <v>94</v>
      </c>
      <c r="E547" s="8">
        <v>38.54</v>
      </c>
      <c r="F547" s="10" t="s">
        <v>518</v>
      </c>
      <c r="G547" s="12"/>
      <c r="H547" s="17"/>
    </row>
    <row r="548" spans="1:8" ht="13.5">
      <c r="A548" s="79">
        <v>38923</v>
      </c>
      <c r="B548" s="10" t="s">
        <v>520</v>
      </c>
      <c r="C548" s="10" t="s">
        <v>526</v>
      </c>
      <c r="D548" s="8">
        <v>88</v>
      </c>
      <c r="E548" s="8">
        <v>61.6</v>
      </c>
      <c r="F548" s="10" t="s">
        <v>518</v>
      </c>
      <c r="G548" s="12"/>
      <c r="H548" s="17"/>
    </row>
    <row r="549" spans="1:8" ht="13.5">
      <c r="A549" s="79">
        <v>39148</v>
      </c>
      <c r="B549" s="10" t="s">
        <v>429</v>
      </c>
      <c r="C549" s="10" t="s">
        <v>514</v>
      </c>
      <c r="D549" s="8">
        <v>73</v>
      </c>
      <c r="E549" s="8">
        <v>55.48</v>
      </c>
      <c r="F549" s="10" t="s">
        <v>511</v>
      </c>
      <c r="G549" s="12"/>
      <c r="H549" s="17"/>
    </row>
    <row r="550" spans="1:8" ht="13.5">
      <c r="A550" s="79">
        <v>39468</v>
      </c>
      <c r="B550" s="10" t="s">
        <v>513</v>
      </c>
      <c r="C550" s="10" t="s">
        <v>424</v>
      </c>
      <c r="D550" s="8">
        <v>1297</v>
      </c>
      <c r="E550" s="8">
        <v>609.59</v>
      </c>
      <c r="F550" s="10" t="s">
        <v>524</v>
      </c>
      <c r="G550" s="12"/>
      <c r="H550" s="17"/>
    </row>
    <row r="551" spans="1:8" ht="13.5">
      <c r="A551" s="79">
        <v>39581</v>
      </c>
      <c r="B551" s="10" t="s">
        <v>509</v>
      </c>
      <c r="C551" s="10" t="s">
        <v>526</v>
      </c>
      <c r="D551" s="8">
        <v>1780</v>
      </c>
      <c r="E551" s="8">
        <v>1281.6</v>
      </c>
      <c r="F551" s="10" t="s">
        <v>515</v>
      </c>
      <c r="G551" s="12"/>
      <c r="H551" s="17"/>
    </row>
    <row r="552" spans="1:8" ht="13.5">
      <c r="A552" s="79">
        <v>39178</v>
      </c>
      <c r="B552" s="10" t="s">
        <v>513</v>
      </c>
      <c r="C552" s="10" t="s">
        <v>510</v>
      </c>
      <c r="D552" s="8">
        <v>179</v>
      </c>
      <c r="E552" s="8">
        <v>82.34</v>
      </c>
      <c r="F552" s="10" t="s">
        <v>511</v>
      </c>
      <c r="G552" s="12"/>
      <c r="H552" s="17"/>
    </row>
    <row r="553" spans="1:8" ht="13.5">
      <c r="A553" s="79">
        <v>39602</v>
      </c>
      <c r="B553" s="10" t="s">
        <v>517</v>
      </c>
      <c r="C553" s="10" t="s">
        <v>424</v>
      </c>
      <c r="D553" s="8">
        <v>235</v>
      </c>
      <c r="E553" s="8">
        <v>103.4</v>
      </c>
      <c r="F553" s="10" t="s">
        <v>527</v>
      </c>
      <c r="G553" s="12"/>
      <c r="H553" s="17"/>
    </row>
    <row r="554" spans="1:8" ht="13.5">
      <c r="A554" s="79">
        <v>39172</v>
      </c>
      <c r="B554" s="10" t="s">
        <v>520</v>
      </c>
      <c r="C554" s="10" t="s">
        <v>521</v>
      </c>
      <c r="D554" s="8">
        <v>196</v>
      </c>
      <c r="E554" s="8">
        <v>148.96</v>
      </c>
      <c r="F554" s="10" t="s">
        <v>524</v>
      </c>
      <c r="G554" s="12"/>
      <c r="H554" s="17"/>
    </row>
    <row r="555" spans="1:8" ht="13.5">
      <c r="A555" s="79">
        <v>38517</v>
      </c>
      <c r="B555" s="10" t="s">
        <v>517</v>
      </c>
      <c r="C555" s="10" t="s">
        <v>514</v>
      </c>
      <c r="D555" s="8">
        <v>154</v>
      </c>
      <c r="E555" s="8">
        <v>72.38</v>
      </c>
      <c r="F555" s="10" t="s">
        <v>515</v>
      </c>
      <c r="G555" s="12"/>
      <c r="H555" s="17"/>
    </row>
    <row r="556" spans="1:8" ht="13.5">
      <c r="A556" s="79">
        <v>39255</v>
      </c>
      <c r="B556" s="10" t="s">
        <v>509</v>
      </c>
      <c r="C556" s="10" t="s">
        <v>424</v>
      </c>
      <c r="D556" s="8">
        <v>594</v>
      </c>
      <c r="E556" s="8">
        <v>338.58</v>
      </c>
      <c r="F556" s="10" t="s">
        <v>515</v>
      </c>
      <c r="G556" s="12"/>
      <c r="H556" s="17"/>
    </row>
    <row r="557" spans="1:8" ht="13.5">
      <c r="A557" s="79">
        <v>39454</v>
      </c>
      <c r="B557" s="10" t="s">
        <v>509</v>
      </c>
      <c r="C557" s="10" t="s">
        <v>521</v>
      </c>
      <c r="D557" s="8">
        <v>109</v>
      </c>
      <c r="E557" s="8">
        <v>50.14</v>
      </c>
      <c r="F557" s="10" t="s">
        <v>511</v>
      </c>
      <c r="G557" s="12"/>
      <c r="H557" s="17"/>
    </row>
    <row r="558" spans="1:8" ht="13.5">
      <c r="A558" s="79">
        <v>39097</v>
      </c>
      <c r="B558" s="10" t="s">
        <v>429</v>
      </c>
      <c r="C558" s="10" t="s">
        <v>514</v>
      </c>
      <c r="D558" s="8">
        <v>139</v>
      </c>
      <c r="E558" s="8">
        <v>107.03</v>
      </c>
      <c r="F558" s="10" t="s">
        <v>527</v>
      </c>
      <c r="G558" s="12"/>
      <c r="H558" s="17"/>
    </row>
    <row r="559" spans="1:8" ht="13.5">
      <c r="A559" s="79">
        <v>38643</v>
      </c>
      <c r="B559" s="10" t="s">
        <v>513</v>
      </c>
      <c r="C559" s="10" t="s">
        <v>521</v>
      </c>
      <c r="D559" s="8">
        <v>97</v>
      </c>
      <c r="E559" s="8">
        <v>43.65</v>
      </c>
      <c r="F559" s="10" t="s">
        <v>515</v>
      </c>
      <c r="G559" s="12"/>
      <c r="H559" s="17"/>
    </row>
    <row r="560" spans="1:8" ht="13.5">
      <c r="A560" s="79">
        <v>39527</v>
      </c>
      <c r="B560" s="10" t="s">
        <v>520</v>
      </c>
      <c r="C560" s="10" t="s">
        <v>521</v>
      </c>
      <c r="D560" s="8">
        <v>870</v>
      </c>
      <c r="E560" s="8">
        <v>609</v>
      </c>
      <c r="F560" s="10" t="s">
        <v>524</v>
      </c>
      <c r="G560" s="12"/>
      <c r="H560" s="17"/>
    </row>
    <row r="561" spans="1:8" ht="13.5">
      <c r="A561" s="79">
        <v>38804</v>
      </c>
      <c r="B561" s="10" t="s">
        <v>520</v>
      </c>
      <c r="C561" s="10" t="s">
        <v>510</v>
      </c>
      <c r="D561" s="8">
        <v>92</v>
      </c>
      <c r="E561" s="8">
        <v>59.8</v>
      </c>
      <c r="F561" s="10" t="s">
        <v>518</v>
      </c>
      <c r="G561" s="12"/>
      <c r="H561" s="17"/>
    </row>
    <row r="562" spans="1:8" ht="13.5">
      <c r="A562" s="79">
        <v>38879</v>
      </c>
      <c r="B562" s="10" t="s">
        <v>509</v>
      </c>
      <c r="C562" s="10" t="s">
        <v>521</v>
      </c>
      <c r="D562" s="8">
        <v>53</v>
      </c>
      <c r="E562" s="8">
        <v>28.62</v>
      </c>
      <c r="F562" s="10" t="s">
        <v>518</v>
      </c>
      <c r="G562" s="12"/>
      <c r="H562" s="17"/>
    </row>
    <row r="563" spans="1:8" ht="13.5">
      <c r="A563" s="79">
        <v>39288</v>
      </c>
      <c r="B563" s="10" t="s">
        <v>517</v>
      </c>
      <c r="C563" s="10" t="s">
        <v>514</v>
      </c>
      <c r="D563" s="8">
        <v>179</v>
      </c>
      <c r="E563" s="8">
        <v>112.77</v>
      </c>
      <c r="F563" s="10" t="s">
        <v>515</v>
      </c>
      <c r="G563" s="12"/>
      <c r="H563" s="17"/>
    </row>
    <row r="564" spans="1:8" ht="13.5">
      <c r="A564" s="79">
        <v>38522</v>
      </c>
      <c r="B564" s="10" t="s">
        <v>509</v>
      </c>
      <c r="C564" s="10" t="s">
        <v>510</v>
      </c>
      <c r="D564" s="8">
        <v>186</v>
      </c>
      <c r="E564" s="8">
        <v>87.42</v>
      </c>
      <c r="F564" s="10" t="s">
        <v>515</v>
      </c>
      <c r="G564" s="12"/>
      <c r="H564" s="17"/>
    </row>
    <row r="565" spans="1:8" ht="13.5">
      <c r="A565" s="79">
        <v>39417</v>
      </c>
      <c r="B565" s="10" t="s">
        <v>517</v>
      </c>
      <c r="C565" s="10" t="s">
        <v>424</v>
      </c>
      <c r="D565" s="8">
        <v>101</v>
      </c>
      <c r="E565" s="8">
        <v>41.41</v>
      </c>
      <c r="F565" s="10" t="s">
        <v>518</v>
      </c>
      <c r="G565" s="12"/>
      <c r="H565" s="17"/>
    </row>
    <row r="566" spans="1:8" ht="13.5">
      <c r="A566" s="79">
        <v>39453</v>
      </c>
      <c r="B566" s="10" t="s">
        <v>513</v>
      </c>
      <c r="C566" s="10" t="s">
        <v>424</v>
      </c>
      <c r="D566" s="8">
        <v>66</v>
      </c>
      <c r="E566" s="8">
        <v>38.94</v>
      </c>
      <c r="F566" s="10" t="s">
        <v>527</v>
      </c>
      <c r="G566" s="12"/>
      <c r="H566" s="17"/>
    </row>
    <row r="567" spans="1:8" ht="13.5">
      <c r="A567" s="79">
        <v>38754</v>
      </c>
      <c r="B567" s="10" t="s">
        <v>429</v>
      </c>
      <c r="C567" s="10" t="s">
        <v>526</v>
      </c>
      <c r="D567" s="8">
        <v>185</v>
      </c>
      <c r="E567" s="8">
        <v>146.15</v>
      </c>
      <c r="F567" s="10" t="s">
        <v>511</v>
      </c>
      <c r="G567" s="12"/>
      <c r="H567" s="17"/>
    </row>
    <row r="568" spans="1:8" ht="13.5">
      <c r="A568" s="79">
        <v>38829</v>
      </c>
      <c r="B568" s="10" t="s">
        <v>429</v>
      </c>
      <c r="C568" s="10" t="s">
        <v>424</v>
      </c>
      <c r="D568" s="8">
        <v>1133</v>
      </c>
      <c r="E568" s="8">
        <v>895.07</v>
      </c>
      <c r="F568" s="10" t="s">
        <v>511</v>
      </c>
      <c r="G568" s="12"/>
      <c r="H568" s="17"/>
    </row>
    <row r="569" spans="1:8" ht="13.5">
      <c r="A569" s="79">
        <v>38926</v>
      </c>
      <c r="B569" s="10" t="s">
        <v>509</v>
      </c>
      <c r="C569" s="10" t="s">
        <v>424</v>
      </c>
      <c r="D569" s="8">
        <v>125</v>
      </c>
      <c r="E569" s="8">
        <v>98.75</v>
      </c>
      <c r="F569" s="10" t="s">
        <v>515</v>
      </c>
      <c r="G569" s="12"/>
      <c r="H569" s="17"/>
    </row>
    <row r="570" spans="1:8" ht="13.5">
      <c r="A570" s="79">
        <v>39501</v>
      </c>
      <c r="B570" s="10" t="s">
        <v>429</v>
      </c>
      <c r="C570" s="10" t="s">
        <v>526</v>
      </c>
      <c r="D570" s="8">
        <v>151</v>
      </c>
      <c r="E570" s="8">
        <v>78.52</v>
      </c>
      <c r="F570" s="10" t="s">
        <v>524</v>
      </c>
      <c r="G570" s="12"/>
      <c r="H570" s="17"/>
    </row>
    <row r="571" spans="1:8" ht="13.5">
      <c r="A571" s="79">
        <v>39332</v>
      </c>
      <c r="B571" s="10" t="s">
        <v>520</v>
      </c>
      <c r="C571" s="10" t="s">
        <v>510</v>
      </c>
      <c r="D571" s="8">
        <v>217</v>
      </c>
      <c r="E571" s="8">
        <v>123.69</v>
      </c>
      <c r="F571" s="10" t="s">
        <v>527</v>
      </c>
      <c r="G571" s="12"/>
      <c r="H571" s="17"/>
    </row>
    <row r="572" spans="1:8" ht="13.5">
      <c r="A572" s="79">
        <v>39427</v>
      </c>
      <c r="B572" s="10" t="s">
        <v>429</v>
      </c>
      <c r="C572" s="10" t="s">
        <v>521</v>
      </c>
      <c r="D572" s="8">
        <v>84</v>
      </c>
      <c r="E572" s="8">
        <v>49.56</v>
      </c>
      <c r="F572" s="10" t="s">
        <v>518</v>
      </c>
      <c r="G572" s="12"/>
      <c r="H572" s="17"/>
    </row>
    <row r="573" spans="1:8" ht="13.5">
      <c r="A573" s="79">
        <v>39358</v>
      </c>
      <c r="B573" s="10" t="s">
        <v>517</v>
      </c>
      <c r="C573" s="10" t="s">
        <v>526</v>
      </c>
      <c r="D573" s="8">
        <v>160</v>
      </c>
      <c r="E573" s="8">
        <v>70.4</v>
      </c>
      <c r="F573" s="10" t="s">
        <v>511</v>
      </c>
      <c r="G573" s="12"/>
      <c r="H573" s="17"/>
    </row>
    <row r="574" spans="1:8" ht="13.5">
      <c r="A574" s="79">
        <v>38740</v>
      </c>
      <c r="B574" s="10" t="s">
        <v>513</v>
      </c>
      <c r="C574" s="10" t="s">
        <v>510</v>
      </c>
      <c r="D574" s="8">
        <v>194</v>
      </c>
      <c r="E574" s="8">
        <v>135.8</v>
      </c>
      <c r="F574" s="10" t="s">
        <v>515</v>
      </c>
      <c r="G574" s="12"/>
      <c r="H574" s="17"/>
    </row>
    <row r="575" spans="1:8" ht="13.5">
      <c r="A575" s="79">
        <v>38630</v>
      </c>
      <c r="B575" s="10" t="s">
        <v>520</v>
      </c>
      <c r="C575" s="10" t="s">
        <v>424</v>
      </c>
      <c r="D575" s="8">
        <v>218</v>
      </c>
      <c r="E575" s="8">
        <v>141.7</v>
      </c>
      <c r="F575" s="10" t="s">
        <v>524</v>
      </c>
      <c r="G575" s="12"/>
      <c r="H575" s="17"/>
    </row>
    <row r="576" spans="1:8" ht="13.5">
      <c r="A576" s="79">
        <v>39296</v>
      </c>
      <c r="B576" s="10" t="s">
        <v>509</v>
      </c>
      <c r="C576" s="10" t="s">
        <v>424</v>
      </c>
      <c r="D576" s="8">
        <v>66</v>
      </c>
      <c r="E576" s="8">
        <v>50.82</v>
      </c>
      <c r="F576" s="10" t="s">
        <v>527</v>
      </c>
      <c r="G576" s="12"/>
      <c r="H576" s="17"/>
    </row>
    <row r="577" spans="1:8" ht="13.5">
      <c r="A577" s="79">
        <v>39306</v>
      </c>
      <c r="B577" s="10" t="s">
        <v>429</v>
      </c>
      <c r="C577" s="10" t="s">
        <v>510</v>
      </c>
      <c r="D577" s="8">
        <v>62</v>
      </c>
      <c r="E577" s="8">
        <v>25.42</v>
      </c>
      <c r="F577" s="10" t="s">
        <v>527</v>
      </c>
      <c r="G577" s="12"/>
      <c r="H577" s="17"/>
    </row>
    <row r="578" spans="1:8" ht="13.5">
      <c r="A578" s="79">
        <v>38599</v>
      </c>
      <c r="B578" s="10" t="s">
        <v>520</v>
      </c>
      <c r="C578" s="10" t="s">
        <v>424</v>
      </c>
      <c r="D578" s="8">
        <v>190</v>
      </c>
      <c r="E578" s="8">
        <v>100.7</v>
      </c>
      <c r="F578" s="10" t="s">
        <v>511</v>
      </c>
      <c r="G578" s="12"/>
      <c r="H578" s="17"/>
    </row>
    <row r="579" spans="1:8" ht="13.5">
      <c r="A579" s="79">
        <v>39454</v>
      </c>
      <c r="B579" s="10" t="s">
        <v>513</v>
      </c>
      <c r="C579" s="10" t="s">
        <v>526</v>
      </c>
      <c r="D579" s="8">
        <v>96</v>
      </c>
      <c r="E579" s="8">
        <v>43.2</v>
      </c>
      <c r="F579" s="10" t="s">
        <v>527</v>
      </c>
      <c r="G579" s="12"/>
      <c r="H579" s="17"/>
    </row>
    <row r="580" spans="1:8" ht="13.5">
      <c r="A580" s="79">
        <v>38526</v>
      </c>
      <c r="B580" s="10" t="s">
        <v>513</v>
      </c>
      <c r="C580" s="10" t="s">
        <v>424</v>
      </c>
      <c r="D580" s="8">
        <v>207</v>
      </c>
      <c r="E580" s="8">
        <v>138.69</v>
      </c>
      <c r="F580" s="10" t="s">
        <v>524</v>
      </c>
      <c r="G580" s="12"/>
      <c r="H580" s="17"/>
    </row>
    <row r="581" spans="1:8" ht="13.5">
      <c r="A581" s="79">
        <v>39231</v>
      </c>
      <c r="B581" s="10" t="s">
        <v>513</v>
      </c>
      <c r="C581" s="10" t="s">
        <v>424</v>
      </c>
      <c r="D581" s="8">
        <v>149</v>
      </c>
      <c r="E581" s="8">
        <v>119.2</v>
      </c>
      <c r="F581" s="10" t="s">
        <v>511</v>
      </c>
      <c r="G581" s="12"/>
      <c r="H581" s="17"/>
    </row>
    <row r="582" spans="1:8" ht="13.5">
      <c r="A582" s="79">
        <v>39335</v>
      </c>
      <c r="B582" s="10" t="s">
        <v>429</v>
      </c>
      <c r="C582" s="10" t="s">
        <v>521</v>
      </c>
      <c r="D582" s="8">
        <v>1820</v>
      </c>
      <c r="E582" s="8">
        <v>746.2</v>
      </c>
      <c r="F582" s="10" t="s">
        <v>511</v>
      </c>
      <c r="G582" s="12"/>
      <c r="H582" s="17"/>
    </row>
    <row r="583" spans="1:8" ht="13.5">
      <c r="A583" s="79">
        <v>38554</v>
      </c>
      <c r="B583" s="10" t="s">
        <v>517</v>
      </c>
      <c r="C583" s="10" t="s">
        <v>424</v>
      </c>
      <c r="D583" s="8">
        <v>248</v>
      </c>
      <c r="E583" s="8">
        <v>151.28</v>
      </c>
      <c r="F583" s="10" t="s">
        <v>524</v>
      </c>
      <c r="G583" s="12"/>
      <c r="H583" s="17"/>
    </row>
    <row r="584" spans="1:8" ht="13.5">
      <c r="A584" s="79">
        <v>39214</v>
      </c>
      <c r="B584" s="10" t="s">
        <v>509</v>
      </c>
      <c r="C584" s="10" t="s">
        <v>514</v>
      </c>
      <c r="D584" s="8">
        <v>155</v>
      </c>
      <c r="E584" s="8">
        <v>80.6</v>
      </c>
      <c r="F584" s="10" t="s">
        <v>515</v>
      </c>
      <c r="G584" s="12"/>
      <c r="H584" s="17"/>
    </row>
    <row r="585" spans="1:8" ht="13.5">
      <c r="A585" s="79">
        <v>39355</v>
      </c>
      <c r="B585" s="10" t="s">
        <v>517</v>
      </c>
      <c r="C585" s="10" t="s">
        <v>521</v>
      </c>
      <c r="D585" s="8">
        <v>98</v>
      </c>
      <c r="E585" s="8">
        <v>43.12</v>
      </c>
      <c r="F585" s="10" t="s">
        <v>524</v>
      </c>
      <c r="G585" s="12"/>
      <c r="H585" s="17"/>
    </row>
    <row r="586" spans="1:8" ht="13.5">
      <c r="A586" s="79">
        <v>39511</v>
      </c>
      <c r="B586" s="10" t="s">
        <v>517</v>
      </c>
      <c r="C586" s="10" t="s">
        <v>514</v>
      </c>
      <c r="D586" s="8">
        <v>181</v>
      </c>
      <c r="E586" s="8">
        <v>115.84</v>
      </c>
      <c r="F586" s="10" t="s">
        <v>518</v>
      </c>
      <c r="G586" s="12"/>
      <c r="H586" s="17"/>
    </row>
    <row r="587" spans="1:8" ht="13.5">
      <c r="A587" s="79">
        <v>38924</v>
      </c>
      <c r="B587" s="10" t="s">
        <v>513</v>
      </c>
      <c r="C587" s="10" t="s">
        <v>514</v>
      </c>
      <c r="D587" s="8">
        <v>226</v>
      </c>
      <c r="E587" s="8">
        <v>119.78</v>
      </c>
      <c r="F587" s="10" t="s">
        <v>524</v>
      </c>
      <c r="G587" s="12"/>
      <c r="H587" s="17"/>
    </row>
    <row r="588" spans="1:8" ht="13.5">
      <c r="A588" s="79">
        <v>39166</v>
      </c>
      <c r="B588" s="10" t="s">
        <v>520</v>
      </c>
      <c r="C588" s="10" t="s">
        <v>526</v>
      </c>
      <c r="D588" s="8">
        <v>75</v>
      </c>
      <c r="E588" s="8">
        <v>48.75</v>
      </c>
      <c r="F588" s="10" t="s">
        <v>511</v>
      </c>
      <c r="G588" s="12"/>
      <c r="H588" s="17"/>
    </row>
    <row r="589" spans="1:8" ht="13.5">
      <c r="A589" s="79">
        <v>39337</v>
      </c>
      <c r="B589" s="10" t="s">
        <v>429</v>
      </c>
      <c r="C589" s="10" t="s">
        <v>424</v>
      </c>
      <c r="D589" s="8">
        <v>192</v>
      </c>
      <c r="E589" s="8">
        <v>144</v>
      </c>
      <c r="F589" s="10" t="s">
        <v>527</v>
      </c>
      <c r="G589" s="12"/>
      <c r="H589" s="17"/>
    </row>
    <row r="590" spans="1:8" ht="13.5">
      <c r="A590" s="79">
        <v>39542</v>
      </c>
      <c r="B590" s="10" t="s">
        <v>509</v>
      </c>
      <c r="C590" s="10" t="s">
        <v>510</v>
      </c>
      <c r="D590" s="8">
        <v>1054</v>
      </c>
      <c r="E590" s="8">
        <v>706.18</v>
      </c>
      <c r="F590" s="10" t="s">
        <v>524</v>
      </c>
      <c r="G590" s="12"/>
      <c r="H590" s="17"/>
    </row>
    <row r="591" spans="1:8" ht="13.5">
      <c r="A591" s="79">
        <v>38561</v>
      </c>
      <c r="B591" s="10" t="s">
        <v>429</v>
      </c>
      <c r="C591" s="10" t="s">
        <v>510</v>
      </c>
      <c r="D591" s="8">
        <v>76</v>
      </c>
      <c r="E591" s="8">
        <v>53.2</v>
      </c>
      <c r="F591" s="10" t="s">
        <v>524</v>
      </c>
      <c r="G591" s="12"/>
      <c r="H591" s="17"/>
    </row>
    <row r="592" spans="1:8" ht="13.5">
      <c r="A592" s="79">
        <v>39330</v>
      </c>
      <c r="B592" s="10" t="s">
        <v>520</v>
      </c>
      <c r="C592" s="10" t="s">
        <v>424</v>
      </c>
      <c r="D592" s="8">
        <v>224</v>
      </c>
      <c r="E592" s="8">
        <v>98.56</v>
      </c>
      <c r="F592" s="10" t="s">
        <v>515</v>
      </c>
      <c r="G592" s="12"/>
      <c r="H592" s="17"/>
    </row>
    <row r="593" spans="1:8" ht="13.5">
      <c r="A593" s="79">
        <v>39160</v>
      </c>
      <c r="B593" s="10" t="s">
        <v>513</v>
      </c>
      <c r="C593" s="10" t="s">
        <v>514</v>
      </c>
      <c r="D593" s="8">
        <v>1907</v>
      </c>
      <c r="E593" s="8">
        <v>1373.04</v>
      </c>
      <c r="F593" s="10" t="s">
        <v>527</v>
      </c>
      <c r="G593" s="12"/>
      <c r="H593" s="17"/>
    </row>
  </sheetData>
  <mergeCells count="1">
    <mergeCell ref="A1:F1"/>
  </mergeCells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01"/>
  <sheetViews>
    <sheetView showGridLines="0" workbookViewId="0" topLeftCell="A1">
      <selection activeCell="A1" sqref="A1:F1"/>
    </sheetView>
  </sheetViews>
  <sheetFormatPr defaultColWidth="12.8515625" defaultRowHeight="19.5" customHeight="1"/>
  <cols>
    <col min="1" max="2" width="11.00390625" style="85" customWidth="1"/>
    <col min="3" max="3" width="12.00390625" style="85" customWidth="1"/>
    <col min="4" max="6" width="11.00390625" style="85" customWidth="1"/>
    <col min="7" max="16384" width="12.00390625" style="85" customWidth="1"/>
  </cols>
  <sheetData>
    <row r="1" spans="1:6" ht="42.75" customHeight="1">
      <c r="A1" s="144" t="s">
        <v>430</v>
      </c>
      <c r="B1" s="144"/>
      <c r="C1" s="144"/>
      <c r="D1" s="144"/>
      <c r="E1" s="144"/>
      <c r="F1" s="144"/>
    </row>
    <row r="2" spans="1:6" ht="28.5" customHeight="1">
      <c r="A2" s="144" t="s">
        <v>431</v>
      </c>
      <c r="B2" s="144"/>
      <c r="C2" s="144"/>
      <c r="D2" s="144"/>
      <c r="E2" s="144"/>
      <c r="F2" s="144"/>
    </row>
    <row r="3" spans="1:6" ht="42.75" customHeight="1">
      <c r="A3" s="144" t="s">
        <v>432</v>
      </c>
      <c r="B3" s="144"/>
      <c r="C3" s="144"/>
      <c r="D3" s="144"/>
      <c r="E3" s="144"/>
      <c r="F3" s="144"/>
    </row>
    <row r="4" spans="1:6" ht="42.75" customHeight="1">
      <c r="A4" s="144" t="s">
        <v>433</v>
      </c>
      <c r="B4" s="144"/>
      <c r="C4" s="144"/>
      <c r="D4" s="144"/>
      <c r="E4" s="144"/>
      <c r="F4" s="144"/>
    </row>
    <row r="5" spans="1:6" ht="42.75" customHeight="1">
      <c r="A5" s="144" t="s">
        <v>434</v>
      </c>
      <c r="B5" s="144"/>
      <c r="C5" s="144"/>
      <c r="D5" s="144"/>
      <c r="E5" s="144"/>
      <c r="F5" s="144"/>
    </row>
    <row r="6" spans="1:6" ht="14.25" customHeight="1">
      <c r="A6" s="144" t="s">
        <v>435</v>
      </c>
      <c r="B6" s="144"/>
      <c r="C6" s="144"/>
      <c r="D6" s="144"/>
      <c r="E6" s="144"/>
      <c r="F6" s="144"/>
    </row>
    <row r="7" spans="1:6" ht="14.25" customHeight="1">
      <c r="A7" s="144" t="s">
        <v>436</v>
      </c>
      <c r="B7" s="144"/>
      <c r="C7" s="144"/>
      <c r="D7" s="144"/>
      <c r="E7" s="144"/>
      <c r="F7" s="144"/>
    </row>
    <row r="8" spans="1:6" ht="14.25" customHeight="1">
      <c r="A8" s="144" t="s">
        <v>437</v>
      </c>
      <c r="B8" s="144"/>
      <c r="C8" s="144"/>
      <c r="D8" s="144"/>
      <c r="E8" s="144"/>
      <c r="F8" s="144"/>
    </row>
    <row r="9" spans="1:6" ht="14.25" customHeight="1">
      <c r="A9" s="86"/>
      <c r="B9" s="87"/>
      <c r="C9" s="87"/>
      <c r="D9" s="87"/>
      <c r="E9" s="87"/>
      <c r="F9" s="88"/>
    </row>
    <row r="10" spans="1:6" ht="14.25" customHeight="1">
      <c r="A10" s="89"/>
      <c r="B10" s="90"/>
      <c r="C10" s="90"/>
      <c r="D10" s="90"/>
      <c r="E10" s="90"/>
      <c r="F10" s="91"/>
    </row>
    <row r="11" spans="1:6" ht="14.25" customHeight="1">
      <c r="A11" s="77" t="s">
        <v>578</v>
      </c>
      <c r="B11" s="77" t="s">
        <v>504</v>
      </c>
      <c r="C11" s="77" t="s">
        <v>505</v>
      </c>
      <c r="D11" s="77" t="s">
        <v>577</v>
      </c>
      <c r="E11" s="77" t="s">
        <v>506</v>
      </c>
      <c r="F11" s="77" t="s">
        <v>507</v>
      </c>
    </row>
    <row r="12" spans="1:6" ht="14.25" customHeight="1">
      <c r="A12" s="82">
        <v>39490</v>
      </c>
      <c r="B12" s="83" t="s">
        <v>520</v>
      </c>
      <c r="C12" s="83" t="s">
        <v>526</v>
      </c>
      <c r="D12" s="84">
        <v>132</v>
      </c>
      <c r="E12" s="84">
        <v>80.52</v>
      </c>
      <c r="F12" s="83" t="s">
        <v>524</v>
      </c>
    </row>
    <row r="13" spans="1:6" ht="14.25" customHeight="1">
      <c r="A13" s="82">
        <v>38923</v>
      </c>
      <c r="B13" s="83" t="s">
        <v>520</v>
      </c>
      <c r="C13" s="83" t="s">
        <v>526</v>
      </c>
      <c r="D13" s="84">
        <v>88</v>
      </c>
      <c r="E13" s="84">
        <v>61.6</v>
      </c>
      <c r="F13" s="83" t="s">
        <v>518</v>
      </c>
    </row>
    <row r="14" spans="1:6" ht="14.25" customHeight="1">
      <c r="A14" s="79">
        <v>38730</v>
      </c>
      <c r="B14" s="10" t="s">
        <v>429</v>
      </c>
      <c r="C14" s="92" t="s">
        <v>514</v>
      </c>
      <c r="D14" s="93">
        <v>70</v>
      </c>
      <c r="E14" s="8">
        <v>51.8</v>
      </c>
      <c r="F14" s="10" t="s">
        <v>518</v>
      </c>
    </row>
    <row r="15" spans="1:6" ht="14.25" customHeight="1">
      <c r="A15" s="79">
        <v>39601</v>
      </c>
      <c r="B15" s="10" t="s">
        <v>520</v>
      </c>
      <c r="C15" s="92" t="s">
        <v>514</v>
      </c>
      <c r="D15" s="93">
        <v>119</v>
      </c>
      <c r="E15" s="8">
        <v>61.88</v>
      </c>
      <c r="F15" s="10" t="s">
        <v>511</v>
      </c>
    </row>
    <row r="16" spans="1:6" ht="14.25" customHeight="1">
      <c r="A16" s="79">
        <v>39243</v>
      </c>
      <c r="B16" s="10" t="s">
        <v>509</v>
      </c>
      <c r="C16" s="10" t="s">
        <v>424</v>
      </c>
      <c r="D16" s="8">
        <v>519</v>
      </c>
      <c r="E16" s="8">
        <v>285.45</v>
      </c>
      <c r="F16" s="10" t="s">
        <v>518</v>
      </c>
    </row>
    <row r="17" spans="1:6" ht="14.25" customHeight="1">
      <c r="A17" s="79">
        <v>39280</v>
      </c>
      <c r="B17" s="10" t="s">
        <v>517</v>
      </c>
      <c r="C17" s="10" t="s">
        <v>424</v>
      </c>
      <c r="D17" s="8">
        <v>58</v>
      </c>
      <c r="E17" s="8">
        <v>24.36</v>
      </c>
      <c r="F17" s="10" t="s">
        <v>527</v>
      </c>
    </row>
    <row r="18" spans="1:6" ht="14.25" customHeight="1">
      <c r="A18" s="79">
        <v>39548</v>
      </c>
      <c r="B18" s="10" t="s">
        <v>429</v>
      </c>
      <c r="C18" s="92" t="s">
        <v>514</v>
      </c>
      <c r="D18" s="93">
        <v>184</v>
      </c>
      <c r="E18" s="8">
        <v>77.28</v>
      </c>
      <c r="F18" s="10" t="s">
        <v>524</v>
      </c>
    </row>
    <row r="19" spans="1:6" ht="14.25" customHeight="1">
      <c r="A19" s="79">
        <v>38833</v>
      </c>
      <c r="B19" s="10" t="s">
        <v>509</v>
      </c>
      <c r="C19" s="10" t="s">
        <v>521</v>
      </c>
      <c r="D19" s="8">
        <v>1960</v>
      </c>
      <c r="E19" s="8">
        <v>1509.2</v>
      </c>
      <c r="F19" s="10" t="s">
        <v>518</v>
      </c>
    </row>
    <row r="20" spans="1:6" ht="14.25" customHeight="1">
      <c r="A20" s="82">
        <v>39503</v>
      </c>
      <c r="B20" s="83" t="s">
        <v>520</v>
      </c>
      <c r="C20" s="83" t="s">
        <v>526</v>
      </c>
      <c r="D20" s="84">
        <v>131</v>
      </c>
      <c r="E20" s="84">
        <v>96.94</v>
      </c>
      <c r="F20" s="83" t="s">
        <v>524</v>
      </c>
    </row>
    <row r="21" spans="1:6" ht="14.25" customHeight="1">
      <c r="A21" s="79">
        <v>38954</v>
      </c>
      <c r="B21" s="10" t="s">
        <v>520</v>
      </c>
      <c r="C21" s="10" t="s">
        <v>424</v>
      </c>
      <c r="D21" s="8">
        <v>249</v>
      </c>
      <c r="E21" s="8">
        <v>129.48</v>
      </c>
      <c r="F21" s="10" t="s">
        <v>518</v>
      </c>
    </row>
    <row r="22" spans="1:6" ht="14.25" customHeight="1">
      <c r="A22" s="79">
        <v>39027</v>
      </c>
      <c r="B22" s="10" t="s">
        <v>520</v>
      </c>
      <c r="C22" s="10" t="s">
        <v>521</v>
      </c>
      <c r="D22" s="8">
        <v>188</v>
      </c>
      <c r="E22" s="8">
        <v>112.8</v>
      </c>
      <c r="F22" s="10" t="s">
        <v>518</v>
      </c>
    </row>
    <row r="23" spans="1:6" ht="14.25" customHeight="1">
      <c r="A23" s="79">
        <v>39436</v>
      </c>
      <c r="B23" s="10" t="s">
        <v>513</v>
      </c>
      <c r="C23" s="10" t="s">
        <v>526</v>
      </c>
      <c r="D23" s="8">
        <v>69</v>
      </c>
      <c r="E23" s="8">
        <v>36.57</v>
      </c>
      <c r="F23" s="10" t="s">
        <v>518</v>
      </c>
    </row>
    <row r="24" spans="1:6" ht="14.25" customHeight="1">
      <c r="A24" s="79">
        <v>39274</v>
      </c>
      <c r="B24" s="10" t="s">
        <v>509</v>
      </c>
      <c r="C24" s="10" t="s">
        <v>424</v>
      </c>
      <c r="D24" s="8">
        <v>244</v>
      </c>
      <c r="E24" s="8">
        <v>173.24</v>
      </c>
      <c r="F24" s="10" t="s">
        <v>511</v>
      </c>
    </row>
    <row r="25" spans="1:6" ht="14.25" customHeight="1">
      <c r="A25" s="79">
        <v>38522</v>
      </c>
      <c r="B25" s="10" t="s">
        <v>517</v>
      </c>
      <c r="C25" s="10" t="s">
        <v>526</v>
      </c>
      <c r="D25" s="8">
        <v>174</v>
      </c>
      <c r="E25" s="8">
        <v>113.1</v>
      </c>
      <c r="F25" s="10" t="s">
        <v>524</v>
      </c>
    </row>
    <row r="26" spans="1:6" ht="14.25" customHeight="1">
      <c r="A26" s="79">
        <v>38558</v>
      </c>
      <c r="B26" s="10" t="s">
        <v>517</v>
      </c>
      <c r="C26" s="10" t="s">
        <v>526</v>
      </c>
      <c r="D26" s="8">
        <v>161</v>
      </c>
      <c r="E26" s="8">
        <v>98.21</v>
      </c>
      <c r="F26" s="10" t="s">
        <v>527</v>
      </c>
    </row>
    <row r="27" spans="1:6" ht="14.25" customHeight="1">
      <c r="A27" s="79">
        <v>39185</v>
      </c>
      <c r="B27" s="10" t="s">
        <v>509</v>
      </c>
      <c r="C27" s="10" t="s">
        <v>521</v>
      </c>
      <c r="D27" s="8">
        <v>100</v>
      </c>
      <c r="E27" s="8">
        <v>43</v>
      </c>
      <c r="F27" s="10" t="s">
        <v>515</v>
      </c>
    </row>
    <row r="28" spans="1:6" ht="14.25" customHeight="1">
      <c r="A28" s="79">
        <v>38940</v>
      </c>
      <c r="B28" s="10" t="s">
        <v>517</v>
      </c>
      <c r="C28" s="10" t="s">
        <v>526</v>
      </c>
      <c r="D28" s="8">
        <v>235</v>
      </c>
      <c r="E28" s="8">
        <v>157.45</v>
      </c>
      <c r="F28" s="10" t="s">
        <v>511</v>
      </c>
    </row>
    <row r="29" spans="1:6" ht="14.25" customHeight="1">
      <c r="A29" s="79">
        <v>38754</v>
      </c>
      <c r="B29" s="10" t="s">
        <v>429</v>
      </c>
      <c r="C29" s="10" t="s">
        <v>526</v>
      </c>
      <c r="D29" s="8">
        <v>185</v>
      </c>
      <c r="E29" s="8">
        <v>146.15</v>
      </c>
      <c r="F29" s="10" t="s">
        <v>511</v>
      </c>
    </row>
    <row r="30" spans="1:6" ht="14.25" customHeight="1">
      <c r="A30" s="79">
        <v>38519</v>
      </c>
      <c r="B30" s="10" t="s">
        <v>513</v>
      </c>
      <c r="C30" s="10" t="s">
        <v>514</v>
      </c>
      <c r="D30" s="8">
        <v>1656</v>
      </c>
      <c r="E30" s="8">
        <v>1275.12</v>
      </c>
      <c r="F30" s="10" t="s">
        <v>524</v>
      </c>
    </row>
    <row r="31" spans="1:6" ht="14.25" customHeight="1">
      <c r="A31" s="79">
        <v>38694</v>
      </c>
      <c r="B31" s="10" t="s">
        <v>513</v>
      </c>
      <c r="C31" s="10" t="s">
        <v>510</v>
      </c>
      <c r="D31" s="8">
        <v>214</v>
      </c>
      <c r="E31" s="8">
        <v>162.64</v>
      </c>
      <c r="F31" s="10" t="s">
        <v>518</v>
      </c>
    </row>
    <row r="32" spans="1:6" ht="14.25" customHeight="1">
      <c r="A32" s="79">
        <v>39208</v>
      </c>
      <c r="B32" s="10" t="s">
        <v>513</v>
      </c>
      <c r="C32" s="10" t="s">
        <v>521</v>
      </c>
      <c r="D32" s="8">
        <v>192</v>
      </c>
      <c r="E32" s="8">
        <v>138.24</v>
      </c>
      <c r="F32" s="10" t="s">
        <v>524</v>
      </c>
    </row>
    <row r="33" spans="1:6" ht="14.25" customHeight="1">
      <c r="A33" s="79">
        <v>38819</v>
      </c>
      <c r="B33" s="10" t="s">
        <v>517</v>
      </c>
      <c r="C33" s="10" t="s">
        <v>510</v>
      </c>
      <c r="D33" s="8">
        <v>53</v>
      </c>
      <c r="E33" s="8">
        <v>29.68</v>
      </c>
      <c r="F33" s="10" t="s">
        <v>518</v>
      </c>
    </row>
    <row r="34" spans="1:6" ht="14.25" customHeight="1">
      <c r="A34" s="79">
        <v>38776</v>
      </c>
      <c r="B34" s="10" t="s">
        <v>517</v>
      </c>
      <c r="C34" s="10" t="s">
        <v>521</v>
      </c>
      <c r="D34" s="8">
        <v>628</v>
      </c>
      <c r="E34" s="8">
        <v>263.76</v>
      </c>
      <c r="F34" s="10" t="s">
        <v>511</v>
      </c>
    </row>
    <row r="35" spans="1:6" ht="14.25" customHeight="1">
      <c r="A35" s="79">
        <v>38915</v>
      </c>
      <c r="B35" s="10" t="s">
        <v>509</v>
      </c>
      <c r="C35" s="10" t="s">
        <v>510</v>
      </c>
      <c r="D35" s="8">
        <v>88</v>
      </c>
      <c r="E35" s="8">
        <v>37.84</v>
      </c>
      <c r="F35" s="10" t="s">
        <v>511</v>
      </c>
    </row>
    <row r="36" spans="1:6" ht="14.25" customHeight="1">
      <c r="A36" s="79">
        <v>39423</v>
      </c>
      <c r="B36" s="10" t="s">
        <v>509</v>
      </c>
      <c r="C36" s="10" t="s">
        <v>510</v>
      </c>
      <c r="D36" s="8">
        <v>75</v>
      </c>
      <c r="E36" s="8">
        <v>47.25</v>
      </c>
      <c r="F36" s="10" t="s">
        <v>515</v>
      </c>
    </row>
    <row r="37" spans="1:6" ht="14.25" customHeight="1">
      <c r="A37" s="79">
        <v>39092</v>
      </c>
      <c r="B37" s="10" t="s">
        <v>509</v>
      </c>
      <c r="C37" s="10" t="s">
        <v>526</v>
      </c>
      <c r="D37" s="8">
        <v>128</v>
      </c>
      <c r="E37" s="8">
        <v>80.64</v>
      </c>
      <c r="F37" s="10" t="s">
        <v>527</v>
      </c>
    </row>
    <row r="38" spans="1:6" ht="14.25" customHeight="1">
      <c r="A38" s="79">
        <v>39214</v>
      </c>
      <c r="B38" s="10" t="s">
        <v>509</v>
      </c>
      <c r="C38" s="10" t="s">
        <v>514</v>
      </c>
      <c r="D38" s="8">
        <v>155</v>
      </c>
      <c r="E38" s="8">
        <v>80.6</v>
      </c>
      <c r="F38" s="10" t="s">
        <v>515</v>
      </c>
    </row>
    <row r="39" spans="1:6" ht="14.25" customHeight="1">
      <c r="A39" s="79">
        <v>39574</v>
      </c>
      <c r="B39" s="10" t="s">
        <v>429</v>
      </c>
      <c r="C39" s="10" t="s">
        <v>521</v>
      </c>
      <c r="D39" s="8">
        <v>1020</v>
      </c>
      <c r="E39" s="8">
        <v>479.4</v>
      </c>
      <c r="F39" s="10" t="s">
        <v>518</v>
      </c>
    </row>
    <row r="40" spans="1:6" ht="14.25" customHeight="1">
      <c r="A40" s="79">
        <v>38894</v>
      </c>
      <c r="B40" s="10" t="s">
        <v>509</v>
      </c>
      <c r="C40" s="10" t="s">
        <v>510</v>
      </c>
      <c r="D40" s="8">
        <v>136</v>
      </c>
      <c r="E40" s="8">
        <v>108.8</v>
      </c>
      <c r="F40" s="10" t="s">
        <v>511</v>
      </c>
    </row>
    <row r="41" spans="1:6" ht="14.25" customHeight="1">
      <c r="A41" s="79">
        <v>39476</v>
      </c>
      <c r="B41" s="10" t="s">
        <v>513</v>
      </c>
      <c r="C41" s="10" t="s">
        <v>514</v>
      </c>
      <c r="D41" s="8">
        <v>160</v>
      </c>
      <c r="E41" s="8">
        <v>91.2</v>
      </c>
      <c r="F41" s="10" t="s">
        <v>515</v>
      </c>
    </row>
    <row r="42" spans="1:6" ht="14.25" customHeight="1">
      <c r="A42" s="79">
        <v>39378</v>
      </c>
      <c r="B42" s="10" t="s">
        <v>513</v>
      </c>
      <c r="C42" s="10" t="s">
        <v>521</v>
      </c>
      <c r="D42" s="8">
        <v>124</v>
      </c>
      <c r="E42" s="8">
        <v>80.6</v>
      </c>
      <c r="F42" s="10" t="s">
        <v>515</v>
      </c>
    </row>
    <row r="43" spans="1:6" ht="14.25" customHeight="1">
      <c r="A43" s="79">
        <v>39172</v>
      </c>
      <c r="B43" s="10" t="s">
        <v>520</v>
      </c>
      <c r="C43" s="10" t="s">
        <v>521</v>
      </c>
      <c r="D43" s="8">
        <v>196</v>
      </c>
      <c r="E43" s="8">
        <v>148.96</v>
      </c>
      <c r="F43" s="10" t="s">
        <v>524</v>
      </c>
    </row>
    <row r="44" spans="1:6" ht="14.25" customHeight="1">
      <c r="A44" s="79">
        <v>38860</v>
      </c>
      <c r="B44" s="10" t="s">
        <v>509</v>
      </c>
      <c r="C44" s="10" t="s">
        <v>514</v>
      </c>
      <c r="D44" s="8">
        <v>141</v>
      </c>
      <c r="E44" s="8">
        <v>105.75</v>
      </c>
      <c r="F44" s="10" t="s">
        <v>524</v>
      </c>
    </row>
    <row r="45" spans="1:6" ht="14.25" customHeight="1">
      <c r="A45" s="79">
        <v>38628</v>
      </c>
      <c r="B45" s="10" t="s">
        <v>509</v>
      </c>
      <c r="C45" s="10" t="s">
        <v>526</v>
      </c>
      <c r="D45" s="8">
        <v>223</v>
      </c>
      <c r="E45" s="8">
        <v>115.96</v>
      </c>
      <c r="F45" s="10" t="s">
        <v>518</v>
      </c>
    </row>
    <row r="46" spans="1:6" ht="14.25" customHeight="1">
      <c r="A46" s="79">
        <v>39084</v>
      </c>
      <c r="B46" s="10" t="s">
        <v>513</v>
      </c>
      <c r="C46" s="10" t="s">
        <v>521</v>
      </c>
      <c r="D46" s="8">
        <v>85</v>
      </c>
      <c r="E46" s="8">
        <v>61.2</v>
      </c>
      <c r="F46" s="10" t="s">
        <v>518</v>
      </c>
    </row>
    <row r="47" spans="1:6" ht="14.25" customHeight="1">
      <c r="A47" s="79">
        <v>38554</v>
      </c>
      <c r="B47" s="10" t="s">
        <v>517</v>
      </c>
      <c r="C47" s="10" t="s">
        <v>424</v>
      </c>
      <c r="D47" s="8">
        <v>248</v>
      </c>
      <c r="E47" s="8">
        <v>151.28</v>
      </c>
      <c r="F47" s="10" t="s">
        <v>524</v>
      </c>
    </row>
    <row r="48" spans="1:6" ht="14.25" customHeight="1">
      <c r="A48" s="79">
        <v>39216</v>
      </c>
      <c r="B48" s="10" t="s">
        <v>429</v>
      </c>
      <c r="C48" s="10" t="s">
        <v>521</v>
      </c>
      <c r="D48" s="8">
        <v>104</v>
      </c>
      <c r="E48" s="8">
        <v>61.36</v>
      </c>
      <c r="F48" s="10" t="s">
        <v>518</v>
      </c>
    </row>
    <row r="49" spans="1:6" ht="14.25" customHeight="1">
      <c r="A49" s="79">
        <v>38789</v>
      </c>
      <c r="B49" s="10" t="s">
        <v>509</v>
      </c>
      <c r="C49" s="10" t="s">
        <v>526</v>
      </c>
      <c r="D49" s="8">
        <v>1550</v>
      </c>
      <c r="E49" s="8">
        <v>868</v>
      </c>
      <c r="F49" s="10" t="s">
        <v>527</v>
      </c>
    </row>
    <row r="50" spans="1:6" ht="14.25" customHeight="1">
      <c r="A50" s="79">
        <v>39372</v>
      </c>
      <c r="B50" s="10" t="s">
        <v>509</v>
      </c>
      <c r="C50" s="10" t="s">
        <v>514</v>
      </c>
      <c r="D50" s="8">
        <v>698</v>
      </c>
      <c r="E50" s="8">
        <v>488.6</v>
      </c>
      <c r="F50" s="10" t="s">
        <v>515</v>
      </c>
    </row>
    <row r="51" spans="1:6" ht="14.25" customHeight="1">
      <c r="A51" s="79">
        <v>39096</v>
      </c>
      <c r="B51" s="10" t="s">
        <v>429</v>
      </c>
      <c r="C51" s="10" t="s">
        <v>514</v>
      </c>
      <c r="D51" s="8">
        <v>203</v>
      </c>
      <c r="E51" s="8">
        <v>87.29</v>
      </c>
      <c r="F51" s="10" t="s">
        <v>511</v>
      </c>
    </row>
    <row r="52" spans="1:6" ht="14.25" customHeight="1">
      <c r="A52" s="79">
        <v>39488</v>
      </c>
      <c r="B52" s="10" t="s">
        <v>429</v>
      </c>
      <c r="C52" s="10" t="s">
        <v>514</v>
      </c>
      <c r="D52" s="8">
        <v>78</v>
      </c>
      <c r="E52" s="8">
        <v>44.46</v>
      </c>
      <c r="F52" s="10" t="s">
        <v>515</v>
      </c>
    </row>
    <row r="53" spans="1:6" ht="14.25" customHeight="1">
      <c r="A53" s="79">
        <v>38827</v>
      </c>
      <c r="B53" s="10" t="s">
        <v>509</v>
      </c>
      <c r="C53" s="10" t="s">
        <v>526</v>
      </c>
      <c r="D53" s="8">
        <v>138</v>
      </c>
      <c r="E53" s="8">
        <v>99.36</v>
      </c>
      <c r="F53" s="10" t="s">
        <v>518</v>
      </c>
    </row>
    <row r="54" spans="1:6" ht="14.25" customHeight="1">
      <c r="A54" s="79">
        <v>38854</v>
      </c>
      <c r="B54" s="10" t="s">
        <v>513</v>
      </c>
      <c r="C54" s="10" t="s">
        <v>510</v>
      </c>
      <c r="D54" s="8">
        <v>139</v>
      </c>
      <c r="E54" s="8">
        <v>59.77</v>
      </c>
      <c r="F54" s="10" t="s">
        <v>518</v>
      </c>
    </row>
    <row r="55" spans="1:6" ht="14.25" customHeight="1">
      <c r="A55" s="79">
        <v>38587</v>
      </c>
      <c r="B55" s="10" t="s">
        <v>429</v>
      </c>
      <c r="C55" s="10" t="s">
        <v>424</v>
      </c>
      <c r="D55" s="8">
        <v>178</v>
      </c>
      <c r="E55" s="8">
        <v>115.7</v>
      </c>
      <c r="F55" s="10" t="s">
        <v>518</v>
      </c>
    </row>
    <row r="56" spans="1:6" ht="14.25" customHeight="1">
      <c r="A56" s="79">
        <v>38947</v>
      </c>
      <c r="B56" s="10" t="s">
        <v>520</v>
      </c>
      <c r="C56" s="10" t="s">
        <v>424</v>
      </c>
      <c r="D56" s="8">
        <v>203</v>
      </c>
      <c r="E56" s="8">
        <v>154.28</v>
      </c>
      <c r="F56" s="10" t="s">
        <v>515</v>
      </c>
    </row>
    <row r="57" spans="1:6" ht="14.25" customHeight="1">
      <c r="A57" s="79">
        <v>38777</v>
      </c>
      <c r="B57" s="10" t="s">
        <v>429</v>
      </c>
      <c r="C57" s="10" t="s">
        <v>424</v>
      </c>
      <c r="D57" s="8">
        <v>90</v>
      </c>
      <c r="E57" s="8">
        <v>61.2</v>
      </c>
      <c r="F57" s="10" t="s">
        <v>527</v>
      </c>
    </row>
    <row r="58" spans="1:6" ht="14.25" customHeight="1">
      <c r="A58" s="79">
        <v>39443</v>
      </c>
      <c r="B58" s="10" t="s">
        <v>513</v>
      </c>
      <c r="C58" s="10" t="s">
        <v>521</v>
      </c>
      <c r="D58" s="8">
        <v>131</v>
      </c>
      <c r="E58" s="8">
        <v>55.02</v>
      </c>
      <c r="F58" s="10" t="s">
        <v>518</v>
      </c>
    </row>
    <row r="59" spans="1:6" ht="14.25" customHeight="1">
      <c r="A59" s="79">
        <v>39621</v>
      </c>
      <c r="B59" s="10" t="s">
        <v>520</v>
      </c>
      <c r="C59" s="10" t="s">
        <v>514</v>
      </c>
      <c r="D59" s="8">
        <v>1407</v>
      </c>
      <c r="E59" s="8">
        <v>830.13</v>
      </c>
      <c r="F59" s="10" t="s">
        <v>511</v>
      </c>
    </row>
    <row r="60" spans="1:6" ht="14.25" customHeight="1">
      <c r="A60" s="79">
        <v>38802</v>
      </c>
      <c r="B60" s="10" t="s">
        <v>429</v>
      </c>
      <c r="C60" s="10" t="s">
        <v>514</v>
      </c>
      <c r="D60" s="8">
        <v>160</v>
      </c>
      <c r="E60" s="8">
        <v>123.2</v>
      </c>
      <c r="F60" s="10" t="s">
        <v>515</v>
      </c>
    </row>
    <row r="61" spans="1:6" ht="14.25" customHeight="1">
      <c r="A61" s="79">
        <v>38813</v>
      </c>
      <c r="B61" s="10" t="s">
        <v>517</v>
      </c>
      <c r="C61" s="10" t="s">
        <v>510</v>
      </c>
      <c r="D61" s="8">
        <v>55</v>
      </c>
      <c r="E61" s="8">
        <v>26.95</v>
      </c>
      <c r="F61" s="10" t="s">
        <v>515</v>
      </c>
    </row>
    <row r="62" spans="1:6" ht="14.25" customHeight="1">
      <c r="A62" s="79">
        <v>39335</v>
      </c>
      <c r="B62" s="10" t="s">
        <v>517</v>
      </c>
      <c r="C62" s="10" t="s">
        <v>424</v>
      </c>
      <c r="D62" s="8">
        <v>139</v>
      </c>
      <c r="E62" s="8">
        <v>88.96</v>
      </c>
      <c r="F62" s="10" t="s">
        <v>524</v>
      </c>
    </row>
    <row r="63" spans="1:6" ht="14.25" customHeight="1">
      <c r="A63" s="79">
        <v>39112</v>
      </c>
      <c r="B63" s="10" t="s">
        <v>520</v>
      </c>
      <c r="C63" s="10" t="s">
        <v>424</v>
      </c>
      <c r="D63" s="8">
        <v>237</v>
      </c>
      <c r="E63" s="8">
        <v>123.24</v>
      </c>
      <c r="F63" s="10" t="s">
        <v>527</v>
      </c>
    </row>
    <row r="64" spans="1:6" ht="14.25" customHeight="1">
      <c r="A64" s="79">
        <v>38831</v>
      </c>
      <c r="B64" s="10" t="s">
        <v>513</v>
      </c>
      <c r="C64" s="10" t="s">
        <v>510</v>
      </c>
      <c r="D64" s="8">
        <v>185</v>
      </c>
      <c r="E64" s="8">
        <v>138.75</v>
      </c>
      <c r="F64" s="10" t="s">
        <v>515</v>
      </c>
    </row>
    <row r="65" spans="1:6" ht="14.25" customHeight="1">
      <c r="A65" s="79">
        <v>38852</v>
      </c>
      <c r="B65" s="10" t="s">
        <v>429</v>
      </c>
      <c r="C65" s="10" t="s">
        <v>424</v>
      </c>
      <c r="D65" s="8">
        <v>222</v>
      </c>
      <c r="E65" s="8">
        <v>170.94</v>
      </c>
      <c r="F65" s="10" t="s">
        <v>527</v>
      </c>
    </row>
    <row r="66" spans="1:6" ht="14.25" customHeight="1">
      <c r="A66" s="79">
        <v>39509</v>
      </c>
      <c r="B66" s="10" t="s">
        <v>509</v>
      </c>
      <c r="C66" s="10" t="s">
        <v>514</v>
      </c>
      <c r="D66" s="8">
        <v>77</v>
      </c>
      <c r="E66" s="8">
        <v>31.57</v>
      </c>
      <c r="F66" s="10" t="s">
        <v>518</v>
      </c>
    </row>
    <row r="67" spans="1:6" ht="14.25" customHeight="1">
      <c r="A67" s="79">
        <v>39133</v>
      </c>
      <c r="B67" s="10" t="s">
        <v>520</v>
      </c>
      <c r="C67" s="10" t="s">
        <v>526</v>
      </c>
      <c r="D67" s="8">
        <v>750</v>
      </c>
      <c r="E67" s="8">
        <v>502.5</v>
      </c>
      <c r="F67" s="10" t="s">
        <v>518</v>
      </c>
    </row>
    <row r="68" spans="1:6" ht="14.25" customHeight="1">
      <c r="A68" s="79">
        <v>39231</v>
      </c>
      <c r="B68" s="10" t="s">
        <v>513</v>
      </c>
      <c r="C68" s="10" t="s">
        <v>424</v>
      </c>
      <c r="D68" s="8">
        <v>149</v>
      </c>
      <c r="E68" s="8">
        <v>119.2</v>
      </c>
      <c r="F68" s="10" t="s">
        <v>511</v>
      </c>
    </row>
    <row r="69" spans="1:6" ht="14.25" customHeight="1">
      <c r="A69" s="79">
        <v>38818</v>
      </c>
      <c r="B69" s="10" t="s">
        <v>429</v>
      </c>
      <c r="C69" s="10" t="s">
        <v>526</v>
      </c>
      <c r="D69" s="8">
        <v>1779</v>
      </c>
      <c r="E69" s="8">
        <v>1298.67</v>
      </c>
      <c r="F69" s="10" t="s">
        <v>511</v>
      </c>
    </row>
    <row r="70" spans="1:6" ht="14.25" customHeight="1">
      <c r="A70" s="79">
        <v>38637</v>
      </c>
      <c r="B70" s="10" t="s">
        <v>513</v>
      </c>
      <c r="C70" s="10" t="s">
        <v>514</v>
      </c>
      <c r="D70" s="8">
        <v>52</v>
      </c>
      <c r="E70" s="8">
        <v>38.48</v>
      </c>
      <c r="F70" s="10" t="s">
        <v>518</v>
      </c>
    </row>
    <row r="71" spans="1:6" ht="14.25" customHeight="1">
      <c r="A71" s="79">
        <v>39391</v>
      </c>
      <c r="B71" s="10" t="s">
        <v>429</v>
      </c>
      <c r="C71" s="10" t="s">
        <v>514</v>
      </c>
      <c r="D71" s="8">
        <v>155</v>
      </c>
      <c r="E71" s="8">
        <v>120.9</v>
      </c>
      <c r="F71" s="10" t="s">
        <v>518</v>
      </c>
    </row>
    <row r="72" spans="1:6" ht="14.25" customHeight="1">
      <c r="A72" s="79">
        <v>38975</v>
      </c>
      <c r="B72" s="10" t="s">
        <v>520</v>
      </c>
      <c r="C72" s="10" t="s">
        <v>510</v>
      </c>
      <c r="D72" s="8">
        <v>160</v>
      </c>
      <c r="E72" s="8">
        <v>124.8</v>
      </c>
      <c r="F72" s="10" t="s">
        <v>527</v>
      </c>
    </row>
    <row r="73" spans="1:6" ht="14.25" customHeight="1">
      <c r="A73" s="79">
        <v>38837</v>
      </c>
      <c r="B73" s="10" t="s">
        <v>509</v>
      </c>
      <c r="C73" s="10" t="s">
        <v>514</v>
      </c>
      <c r="D73" s="8">
        <v>217</v>
      </c>
      <c r="E73" s="8">
        <v>171.43</v>
      </c>
      <c r="F73" s="10" t="s">
        <v>515</v>
      </c>
    </row>
    <row r="74" spans="1:6" ht="14.25" customHeight="1">
      <c r="A74" s="79">
        <v>39561</v>
      </c>
      <c r="B74" s="10" t="s">
        <v>509</v>
      </c>
      <c r="C74" s="10" t="s">
        <v>514</v>
      </c>
      <c r="D74" s="8">
        <v>219</v>
      </c>
      <c r="E74" s="8">
        <v>146.73</v>
      </c>
      <c r="F74" s="10" t="s">
        <v>511</v>
      </c>
    </row>
    <row r="75" spans="1:6" ht="14.25" customHeight="1">
      <c r="A75" s="79">
        <v>39370</v>
      </c>
      <c r="B75" s="10" t="s">
        <v>429</v>
      </c>
      <c r="C75" s="10" t="s">
        <v>521</v>
      </c>
      <c r="D75" s="8">
        <v>68</v>
      </c>
      <c r="E75" s="8">
        <v>31.28</v>
      </c>
      <c r="F75" s="10" t="s">
        <v>527</v>
      </c>
    </row>
    <row r="76" spans="1:6" ht="14.25" customHeight="1">
      <c r="A76" s="79">
        <v>39419</v>
      </c>
      <c r="B76" s="10" t="s">
        <v>520</v>
      </c>
      <c r="C76" s="10" t="s">
        <v>521</v>
      </c>
      <c r="D76" s="8">
        <v>139</v>
      </c>
      <c r="E76" s="8">
        <v>65.33</v>
      </c>
      <c r="F76" s="10" t="s">
        <v>515</v>
      </c>
    </row>
    <row r="77" spans="1:6" ht="14.25" customHeight="1">
      <c r="A77" s="79">
        <v>38809</v>
      </c>
      <c r="B77" s="10" t="s">
        <v>429</v>
      </c>
      <c r="C77" s="10" t="s">
        <v>526</v>
      </c>
      <c r="D77" s="8">
        <v>150</v>
      </c>
      <c r="E77" s="8">
        <v>88.5</v>
      </c>
      <c r="F77" s="10" t="s">
        <v>511</v>
      </c>
    </row>
    <row r="78" spans="1:6" ht="14.25" customHeight="1">
      <c r="A78" s="79">
        <v>39099</v>
      </c>
      <c r="B78" s="10" t="s">
        <v>509</v>
      </c>
      <c r="C78" s="10" t="s">
        <v>514</v>
      </c>
      <c r="D78" s="8">
        <v>88</v>
      </c>
      <c r="E78" s="8">
        <v>37.84</v>
      </c>
      <c r="F78" s="10" t="s">
        <v>524</v>
      </c>
    </row>
    <row r="79" spans="1:6" ht="14.25" customHeight="1">
      <c r="A79" s="79">
        <v>39419</v>
      </c>
      <c r="B79" s="10" t="s">
        <v>429</v>
      </c>
      <c r="C79" s="10" t="s">
        <v>521</v>
      </c>
      <c r="D79" s="8">
        <v>1336</v>
      </c>
      <c r="E79" s="8">
        <v>868.4</v>
      </c>
      <c r="F79" s="10" t="s">
        <v>515</v>
      </c>
    </row>
    <row r="80" spans="1:6" ht="14.25" customHeight="1">
      <c r="A80" s="79">
        <v>39189</v>
      </c>
      <c r="B80" s="10" t="s">
        <v>509</v>
      </c>
      <c r="C80" s="10" t="s">
        <v>514</v>
      </c>
      <c r="D80" s="8">
        <v>163</v>
      </c>
      <c r="E80" s="8">
        <v>130.4</v>
      </c>
      <c r="F80" s="10" t="s">
        <v>527</v>
      </c>
    </row>
    <row r="81" spans="1:6" ht="14.25" customHeight="1">
      <c r="A81" s="79">
        <v>38754</v>
      </c>
      <c r="B81" s="10" t="s">
        <v>429</v>
      </c>
      <c r="C81" s="10" t="s">
        <v>521</v>
      </c>
      <c r="D81" s="8">
        <v>220</v>
      </c>
      <c r="E81" s="8">
        <v>116.6</v>
      </c>
      <c r="F81" s="10" t="s">
        <v>511</v>
      </c>
    </row>
    <row r="82" spans="1:6" ht="14.25" customHeight="1">
      <c r="A82" s="79">
        <v>38614</v>
      </c>
      <c r="B82" s="10" t="s">
        <v>520</v>
      </c>
      <c r="C82" s="10" t="s">
        <v>510</v>
      </c>
      <c r="D82" s="8">
        <v>83</v>
      </c>
      <c r="E82" s="8">
        <v>60.59</v>
      </c>
      <c r="F82" s="10" t="s">
        <v>511</v>
      </c>
    </row>
    <row r="83" spans="1:6" ht="14.25" customHeight="1">
      <c r="A83" s="79">
        <v>38995</v>
      </c>
      <c r="B83" s="10" t="s">
        <v>429</v>
      </c>
      <c r="C83" s="10" t="s">
        <v>510</v>
      </c>
      <c r="D83" s="8">
        <v>55</v>
      </c>
      <c r="E83" s="8">
        <v>28.6</v>
      </c>
      <c r="F83" s="10" t="s">
        <v>524</v>
      </c>
    </row>
    <row r="84" spans="1:6" ht="14.25" customHeight="1">
      <c r="A84" s="79">
        <v>39419</v>
      </c>
      <c r="B84" s="10" t="s">
        <v>520</v>
      </c>
      <c r="C84" s="10" t="s">
        <v>510</v>
      </c>
      <c r="D84" s="8">
        <v>1028</v>
      </c>
      <c r="E84" s="8">
        <v>771</v>
      </c>
      <c r="F84" s="10" t="s">
        <v>511</v>
      </c>
    </row>
    <row r="85" spans="1:6" ht="14.25" customHeight="1">
      <c r="A85" s="79">
        <v>39116</v>
      </c>
      <c r="B85" s="10" t="s">
        <v>509</v>
      </c>
      <c r="C85" s="10" t="s">
        <v>526</v>
      </c>
      <c r="D85" s="8">
        <v>63</v>
      </c>
      <c r="E85" s="8">
        <v>27.09</v>
      </c>
      <c r="F85" s="10" t="s">
        <v>511</v>
      </c>
    </row>
    <row r="86" spans="1:6" ht="14.25" customHeight="1">
      <c r="A86" s="79">
        <v>38535</v>
      </c>
      <c r="B86" s="10" t="s">
        <v>517</v>
      </c>
      <c r="C86" s="10" t="s">
        <v>510</v>
      </c>
      <c r="D86" s="8">
        <v>143</v>
      </c>
      <c r="E86" s="8">
        <v>81.51</v>
      </c>
      <c r="F86" s="10" t="s">
        <v>515</v>
      </c>
    </row>
    <row r="87" spans="1:6" ht="14.25" customHeight="1">
      <c r="A87" s="79">
        <v>39589</v>
      </c>
      <c r="B87" s="10" t="s">
        <v>509</v>
      </c>
      <c r="C87" s="10" t="s">
        <v>424</v>
      </c>
      <c r="D87" s="8">
        <v>62</v>
      </c>
      <c r="E87" s="8">
        <v>29.14</v>
      </c>
      <c r="F87" s="10" t="s">
        <v>515</v>
      </c>
    </row>
    <row r="88" spans="1:6" ht="14.25" customHeight="1">
      <c r="A88" s="79">
        <v>39264</v>
      </c>
      <c r="B88" s="10" t="s">
        <v>513</v>
      </c>
      <c r="C88" s="10" t="s">
        <v>526</v>
      </c>
      <c r="D88" s="8">
        <v>55</v>
      </c>
      <c r="E88" s="8">
        <v>23.1</v>
      </c>
      <c r="F88" s="10" t="s">
        <v>515</v>
      </c>
    </row>
    <row r="89" spans="1:6" ht="14.25" customHeight="1">
      <c r="A89" s="79">
        <v>39076</v>
      </c>
      <c r="B89" s="10" t="s">
        <v>509</v>
      </c>
      <c r="C89" s="10" t="s">
        <v>424</v>
      </c>
      <c r="D89" s="8">
        <v>1369</v>
      </c>
      <c r="E89" s="8">
        <v>876.16</v>
      </c>
      <c r="F89" s="10" t="s">
        <v>524</v>
      </c>
    </row>
    <row r="90" spans="1:6" ht="14.25" customHeight="1">
      <c r="A90" s="79">
        <v>39190</v>
      </c>
      <c r="B90" s="10" t="s">
        <v>520</v>
      </c>
      <c r="C90" s="10" t="s">
        <v>521</v>
      </c>
      <c r="D90" s="8">
        <v>60</v>
      </c>
      <c r="E90" s="8">
        <v>48</v>
      </c>
      <c r="F90" s="10" t="s">
        <v>527</v>
      </c>
    </row>
    <row r="91" spans="1:6" ht="14.25" customHeight="1">
      <c r="A91" s="79">
        <v>39090</v>
      </c>
      <c r="B91" s="10" t="s">
        <v>429</v>
      </c>
      <c r="C91" s="10" t="s">
        <v>526</v>
      </c>
      <c r="D91" s="8">
        <v>62</v>
      </c>
      <c r="E91" s="8">
        <v>47.12</v>
      </c>
      <c r="F91" s="10" t="s">
        <v>515</v>
      </c>
    </row>
    <row r="92" spans="1:6" ht="14.25" customHeight="1">
      <c r="A92" s="79">
        <v>39433</v>
      </c>
      <c r="B92" s="10" t="s">
        <v>509</v>
      </c>
      <c r="C92" s="10" t="s">
        <v>526</v>
      </c>
      <c r="D92" s="8">
        <v>137</v>
      </c>
      <c r="E92" s="8">
        <v>100.01</v>
      </c>
      <c r="F92" s="10" t="s">
        <v>515</v>
      </c>
    </row>
    <row r="93" spans="1:6" ht="14.25" customHeight="1">
      <c r="A93" s="79">
        <v>39142</v>
      </c>
      <c r="B93" s="10" t="s">
        <v>513</v>
      </c>
      <c r="C93" s="10" t="s">
        <v>526</v>
      </c>
      <c r="D93" s="8">
        <v>84</v>
      </c>
      <c r="E93" s="8">
        <v>59.64</v>
      </c>
      <c r="F93" s="10" t="s">
        <v>524</v>
      </c>
    </row>
    <row r="94" spans="1:6" ht="14.25" customHeight="1">
      <c r="A94" s="79">
        <v>39301</v>
      </c>
      <c r="B94" s="10" t="s">
        <v>429</v>
      </c>
      <c r="C94" s="10" t="s">
        <v>514</v>
      </c>
      <c r="D94" s="8">
        <v>55</v>
      </c>
      <c r="E94" s="8">
        <v>37.4</v>
      </c>
      <c r="F94" s="10" t="s">
        <v>515</v>
      </c>
    </row>
    <row r="95" spans="1:6" ht="14.25" customHeight="1">
      <c r="A95" s="79">
        <v>39504</v>
      </c>
      <c r="B95" s="10" t="s">
        <v>429</v>
      </c>
      <c r="C95" s="10" t="s">
        <v>424</v>
      </c>
      <c r="D95" s="8">
        <v>237</v>
      </c>
      <c r="E95" s="8">
        <v>158.79</v>
      </c>
      <c r="F95" s="10" t="s">
        <v>524</v>
      </c>
    </row>
    <row r="96" spans="1:6" ht="14.25" customHeight="1">
      <c r="A96" s="79">
        <v>38771</v>
      </c>
      <c r="B96" s="10" t="s">
        <v>517</v>
      </c>
      <c r="C96" s="10" t="s">
        <v>526</v>
      </c>
      <c r="D96" s="8">
        <v>127</v>
      </c>
      <c r="E96" s="8">
        <v>85.09</v>
      </c>
      <c r="F96" s="10" t="s">
        <v>518</v>
      </c>
    </row>
    <row r="97" spans="1:6" ht="14.25" customHeight="1">
      <c r="A97" s="79">
        <v>39556</v>
      </c>
      <c r="B97" s="10" t="s">
        <v>429</v>
      </c>
      <c r="C97" s="10" t="s">
        <v>526</v>
      </c>
      <c r="D97" s="8">
        <v>183</v>
      </c>
      <c r="E97" s="8">
        <v>78.69</v>
      </c>
      <c r="F97" s="10" t="s">
        <v>515</v>
      </c>
    </row>
    <row r="98" spans="1:6" ht="14.25" customHeight="1">
      <c r="A98" s="79">
        <v>38867</v>
      </c>
      <c r="B98" s="10" t="s">
        <v>513</v>
      </c>
      <c r="C98" s="10" t="s">
        <v>510</v>
      </c>
      <c r="D98" s="8">
        <v>124</v>
      </c>
      <c r="E98" s="8">
        <v>79.36</v>
      </c>
      <c r="F98" s="10" t="s">
        <v>515</v>
      </c>
    </row>
    <row r="99" spans="1:6" ht="14.25" customHeight="1">
      <c r="A99" s="79">
        <v>39490</v>
      </c>
      <c r="B99" s="10" t="s">
        <v>520</v>
      </c>
      <c r="C99" s="10" t="s">
        <v>521</v>
      </c>
      <c r="D99" s="8">
        <v>1095</v>
      </c>
      <c r="E99" s="8">
        <v>558.45</v>
      </c>
      <c r="F99" s="10" t="s">
        <v>524</v>
      </c>
    </row>
    <row r="100" spans="1:6" ht="14.25" customHeight="1">
      <c r="A100" s="79">
        <v>38771</v>
      </c>
      <c r="B100" s="10" t="s">
        <v>509</v>
      </c>
      <c r="C100" s="10" t="s">
        <v>424</v>
      </c>
      <c r="D100" s="8">
        <v>160</v>
      </c>
      <c r="E100" s="8">
        <v>94.4</v>
      </c>
      <c r="F100" s="10" t="s">
        <v>518</v>
      </c>
    </row>
    <row r="101" spans="1:6" ht="14.25" customHeight="1">
      <c r="A101" s="79">
        <v>39527</v>
      </c>
      <c r="B101" s="10" t="s">
        <v>520</v>
      </c>
      <c r="C101" s="10" t="s">
        <v>521</v>
      </c>
      <c r="D101" s="8">
        <v>870</v>
      </c>
      <c r="E101" s="8">
        <v>609</v>
      </c>
      <c r="F101" s="10" t="s">
        <v>524</v>
      </c>
    </row>
    <row r="102" spans="1:6" ht="14.25" customHeight="1">
      <c r="A102" s="79">
        <v>38724</v>
      </c>
      <c r="B102" s="10" t="s">
        <v>513</v>
      </c>
      <c r="C102" s="10" t="s">
        <v>521</v>
      </c>
      <c r="D102" s="8">
        <v>93</v>
      </c>
      <c r="E102" s="8">
        <v>60.45</v>
      </c>
      <c r="F102" s="10" t="s">
        <v>515</v>
      </c>
    </row>
    <row r="103" spans="1:6" ht="14.25" customHeight="1">
      <c r="A103" s="79">
        <v>39495</v>
      </c>
      <c r="B103" s="10" t="s">
        <v>513</v>
      </c>
      <c r="C103" s="10" t="s">
        <v>514</v>
      </c>
      <c r="D103" s="8">
        <v>193</v>
      </c>
      <c r="E103" s="8">
        <v>108.08</v>
      </c>
      <c r="F103" s="10" t="s">
        <v>511</v>
      </c>
    </row>
    <row r="104" spans="1:6" ht="14.25" customHeight="1">
      <c r="A104" s="79">
        <v>39149</v>
      </c>
      <c r="B104" s="10" t="s">
        <v>517</v>
      </c>
      <c r="C104" s="10" t="s">
        <v>510</v>
      </c>
      <c r="D104" s="8">
        <v>212</v>
      </c>
      <c r="E104" s="8">
        <v>125.08</v>
      </c>
      <c r="F104" s="10" t="s">
        <v>527</v>
      </c>
    </row>
    <row r="105" spans="1:6" ht="14.25" customHeight="1">
      <c r="A105" s="79">
        <v>39252</v>
      </c>
      <c r="B105" s="10" t="s">
        <v>513</v>
      </c>
      <c r="C105" s="10" t="s">
        <v>526</v>
      </c>
      <c r="D105" s="8">
        <v>93</v>
      </c>
      <c r="E105" s="8">
        <v>68.82</v>
      </c>
      <c r="F105" s="10" t="s">
        <v>511</v>
      </c>
    </row>
    <row r="106" spans="1:6" ht="14.25" customHeight="1">
      <c r="A106" s="79">
        <v>39008</v>
      </c>
      <c r="B106" s="10" t="s">
        <v>429</v>
      </c>
      <c r="C106" s="10" t="s">
        <v>521</v>
      </c>
      <c r="D106" s="8">
        <v>80</v>
      </c>
      <c r="E106" s="8">
        <v>48.8</v>
      </c>
      <c r="F106" s="10" t="s">
        <v>511</v>
      </c>
    </row>
    <row r="107" spans="1:6" ht="14.25" customHeight="1">
      <c r="A107" s="79">
        <v>39408</v>
      </c>
      <c r="B107" s="10" t="s">
        <v>509</v>
      </c>
      <c r="C107" s="10" t="s">
        <v>514</v>
      </c>
      <c r="D107" s="8">
        <v>204</v>
      </c>
      <c r="E107" s="8">
        <v>99.96</v>
      </c>
      <c r="F107" s="10" t="s">
        <v>515</v>
      </c>
    </row>
    <row r="108" spans="1:6" ht="14.25" customHeight="1">
      <c r="A108" s="79">
        <v>39205</v>
      </c>
      <c r="B108" s="10" t="s">
        <v>517</v>
      </c>
      <c r="C108" s="10" t="s">
        <v>526</v>
      </c>
      <c r="D108" s="8">
        <v>228</v>
      </c>
      <c r="E108" s="8">
        <v>114</v>
      </c>
      <c r="F108" s="10" t="s">
        <v>518</v>
      </c>
    </row>
    <row r="109" spans="1:6" ht="14.25" customHeight="1">
      <c r="A109" s="79">
        <v>38665</v>
      </c>
      <c r="B109" s="10" t="s">
        <v>509</v>
      </c>
      <c r="C109" s="10" t="s">
        <v>521</v>
      </c>
      <c r="D109" s="8">
        <v>1399</v>
      </c>
      <c r="E109" s="8">
        <v>1077.23</v>
      </c>
      <c r="F109" s="10" t="s">
        <v>511</v>
      </c>
    </row>
    <row r="110" spans="1:6" ht="14.25" customHeight="1">
      <c r="A110" s="79">
        <v>39423</v>
      </c>
      <c r="B110" s="10" t="s">
        <v>517</v>
      </c>
      <c r="C110" s="10" t="s">
        <v>510</v>
      </c>
      <c r="D110" s="8">
        <v>187</v>
      </c>
      <c r="E110" s="8">
        <v>143.99</v>
      </c>
      <c r="F110" s="10" t="s">
        <v>511</v>
      </c>
    </row>
    <row r="111" spans="1:6" ht="14.25" customHeight="1">
      <c r="A111" s="79">
        <v>39009</v>
      </c>
      <c r="B111" s="10" t="s">
        <v>429</v>
      </c>
      <c r="C111" s="10" t="s">
        <v>526</v>
      </c>
      <c r="D111" s="8">
        <v>163</v>
      </c>
      <c r="E111" s="8">
        <v>122.25</v>
      </c>
      <c r="F111" s="10" t="s">
        <v>527</v>
      </c>
    </row>
    <row r="112" spans="1:6" ht="14.25" customHeight="1">
      <c r="A112" s="79">
        <v>39537</v>
      </c>
      <c r="B112" s="10" t="s">
        <v>513</v>
      </c>
      <c r="C112" s="10" t="s">
        <v>510</v>
      </c>
      <c r="D112" s="8">
        <v>63</v>
      </c>
      <c r="E112" s="8">
        <v>30.24</v>
      </c>
      <c r="F112" s="10" t="s">
        <v>524</v>
      </c>
    </row>
    <row r="113" spans="1:6" ht="14.25" customHeight="1">
      <c r="A113" s="79">
        <v>38533</v>
      </c>
      <c r="B113" s="10" t="s">
        <v>517</v>
      </c>
      <c r="C113" s="10" t="s">
        <v>521</v>
      </c>
      <c r="D113" s="8">
        <v>197</v>
      </c>
      <c r="E113" s="8">
        <v>98.5</v>
      </c>
      <c r="F113" s="10" t="s">
        <v>511</v>
      </c>
    </row>
    <row r="114" spans="1:6" ht="14.25" customHeight="1">
      <c r="A114" s="79">
        <v>39001</v>
      </c>
      <c r="B114" s="10" t="s">
        <v>517</v>
      </c>
      <c r="C114" s="10" t="s">
        <v>526</v>
      </c>
      <c r="D114" s="8">
        <v>237</v>
      </c>
      <c r="E114" s="8">
        <v>137.46</v>
      </c>
      <c r="F114" s="10" t="s">
        <v>524</v>
      </c>
    </row>
    <row r="115" spans="1:6" ht="14.25" customHeight="1">
      <c r="A115" s="79">
        <v>38569</v>
      </c>
      <c r="B115" s="10" t="s">
        <v>513</v>
      </c>
      <c r="C115" s="10" t="s">
        <v>514</v>
      </c>
      <c r="D115" s="8">
        <v>140</v>
      </c>
      <c r="E115" s="8">
        <v>107.8</v>
      </c>
      <c r="F115" s="10" t="s">
        <v>524</v>
      </c>
    </row>
    <row r="116" spans="1:6" ht="14.25" customHeight="1">
      <c r="A116" s="79">
        <v>39459</v>
      </c>
      <c r="B116" s="10" t="s">
        <v>513</v>
      </c>
      <c r="C116" s="10" t="s">
        <v>521</v>
      </c>
      <c r="D116" s="8">
        <v>141</v>
      </c>
      <c r="E116" s="8">
        <v>83.19</v>
      </c>
      <c r="F116" s="10" t="s">
        <v>518</v>
      </c>
    </row>
    <row r="117" spans="1:6" ht="14.25" customHeight="1">
      <c r="A117" s="79">
        <v>39355</v>
      </c>
      <c r="B117" s="10" t="s">
        <v>517</v>
      </c>
      <c r="C117" s="10" t="s">
        <v>521</v>
      </c>
      <c r="D117" s="8">
        <v>98</v>
      </c>
      <c r="E117" s="8">
        <v>43.12</v>
      </c>
      <c r="F117" s="10" t="s">
        <v>524</v>
      </c>
    </row>
    <row r="118" spans="1:6" ht="14.25" customHeight="1">
      <c r="A118" s="79">
        <v>39470</v>
      </c>
      <c r="B118" s="10" t="s">
        <v>517</v>
      </c>
      <c r="C118" s="10" t="s">
        <v>526</v>
      </c>
      <c r="D118" s="8">
        <v>510</v>
      </c>
      <c r="E118" s="8">
        <v>280.5</v>
      </c>
      <c r="F118" s="10" t="s">
        <v>524</v>
      </c>
    </row>
    <row r="119" spans="1:6" ht="14.25" customHeight="1">
      <c r="A119" s="79">
        <v>38631</v>
      </c>
      <c r="B119" s="10" t="s">
        <v>429</v>
      </c>
      <c r="C119" s="10" t="s">
        <v>521</v>
      </c>
      <c r="D119" s="8">
        <v>1010</v>
      </c>
      <c r="E119" s="8">
        <v>606</v>
      </c>
      <c r="F119" s="10" t="s">
        <v>524</v>
      </c>
    </row>
    <row r="120" spans="1:6" ht="14.25" customHeight="1">
      <c r="A120" s="79">
        <v>39203</v>
      </c>
      <c r="B120" s="10" t="s">
        <v>520</v>
      </c>
      <c r="C120" s="10" t="s">
        <v>510</v>
      </c>
      <c r="D120" s="8">
        <v>114</v>
      </c>
      <c r="E120" s="8">
        <v>54.72</v>
      </c>
      <c r="F120" s="10" t="s">
        <v>511</v>
      </c>
    </row>
    <row r="121" spans="1:6" ht="14.25" customHeight="1">
      <c r="A121" s="79">
        <v>39242</v>
      </c>
      <c r="B121" s="10" t="s">
        <v>513</v>
      </c>
      <c r="C121" s="10" t="s">
        <v>424</v>
      </c>
      <c r="D121" s="8">
        <v>220</v>
      </c>
      <c r="E121" s="8">
        <v>99</v>
      </c>
      <c r="F121" s="10" t="s">
        <v>524</v>
      </c>
    </row>
    <row r="122" spans="1:6" ht="14.25" customHeight="1">
      <c r="A122" s="79">
        <v>38804</v>
      </c>
      <c r="B122" s="10" t="s">
        <v>520</v>
      </c>
      <c r="C122" s="10" t="s">
        <v>510</v>
      </c>
      <c r="D122" s="8">
        <v>92</v>
      </c>
      <c r="E122" s="8">
        <v>59.8</v>
      </c>
      <c r="F122" s="10" t="s">
        <v>518</v>
      </c>
    </row>
    <row r="123" spans="1:6" ht="14.25" customHeight="1">
      <c r="A123" s="79">
        <v>38572</v>
      </c>
      <c r="B123" s="10" t="s">
        <v>429</v>
      </c>
      <c r="C123" s="10" t="s">
        <v>510</v>
      </c>
      <c r="D123" s="8">
        <v>180</v>
      </c>
      <c r="E123" s="8">
        <v>79.2</v>
      </c>
      <c r="F123" s="10" t="s">
        <v>515</v>
      </c>
    </row>
    <row r="124" spans="1:6" ht="14.25" customHeight="1">
      <c r="A124" s="79">
        <v>38946</v>
      </c>
      <c r="B124" s="10" t="s">
        <v>513</v>
      </c>
      <c r="C124" s="10" t="s">
        <v>510</v>
      </c>
      <c r="D124" s="8">
        <v>180</v>
      </c>
      <c r="E124" s="8">
        <v>131.4</v>
      </c>
      <c r="F124" s="10" t="s">
        <v>524</v>
      </c>
    </row>
    <row r="125" spans="1:6" ht="14.25" customHeight="1">
      <c r="A125" s="79">
        <v>39202</v>
      </c>
      <c r="B125" s="10" t="s">
        <v>509</v>
      </c>
      <c r="C125" s="10" t="s">
        <v>521</v>
      </c>
      <c r="D125" s="8">
        <v>81</v>
      </c>
      <c r="E125" s="8">
        <v>34.02</v>
      </c>
      <c r="F125" s="10" t="s">
        <v>515</v>
      </c>
    </row>
    <row r="126" spans="1:6" ht="14.25" customHeight="1">
      <c r="A126" s="79">
        <v>38741</v>
      </c>
      <c r="B126" s="10" t="s">
        <v>520</v>
      </c>
      <c r="C126" s="10" t="s">
        <v>510</v>
      </c>
      <c r="D126" s="8">
        <v>178</v>
      </c>
      <c r="E126" s="8">
        <v>133.5</v>
      </c>
      <c r="F126" s="10" t="s">
        <v>518</v>
      </c>
    </row>
    <row r="127" spans="1:6" ht="14.25" customHeight="1">
      <c r="A127" s="79">
        <v>38549</v>
      </c>
      <c r="B127" s="10" t="s">
        <v>513</v>
      </c>
      <c r="C127" s="10" t="s">
        <v>514</v>
      </c>
      <c r="D127" s="8">
        <v>73</v>
      </c>
      <c r="E127" s="8">
        <v>32.85</v>
      </c>
      <c r="F127" s="10" t="s">
        <v>511</v>
      </c>
    </row>
    <row r="128" spans="1:6" ht="14.25" customHeight="1">
      <c r="A128" s="79">
        <v>39630</v>
      </c>
      <c r="B128" s="10" t="s">
        <v>517</v>
      </c>
      <c r="C128" s="10" t="s">
        <v>424</v>
      </c>
      <c r="D128" s="8">
        <v>112</v>
      </c>
      <c r="E128" s="8">
        <v>62.72</v>
      </c>
      <c r="F128" s="10" t="s">
        <v>515</v>
      </c>
    </row>
    <row r="129" spans="1:6" ht="14.25" customHeight="1">
      <c r="A129" s="79">
        <v>39385</v>
      </c>
      <c r="B129" s="10" t="s">
        <v>429</v>
      </c>
      <c r="C129" s="10" t="s">
        <v>514</v>
      </c>
      <c r="D129" s="8">
        <v>1607</v>
      </c>
      <c r="E129" s="8">
        <v>1124.9</v>
      </c>
      <c r="F129" s="10" t="s">
        <v>515</v>
      </c>
    </row>
    <row r="130" spans="1:6" ht="14.25" customHeight="1">
      <c r="A130" s="79">
        <v>38788</v>
      </c>
      <c r="B130" s="10" t="s">
        <v>513</v>
      </c>
      <c r="C130" s="10" t="s">
        <v>510</v>
      </c>
      <c r="D130" s="8">
        <v>133</v>
      </c>
      <c r="E130" s="8">
        <v>54.53</v>
      </c>
      <c r="F130" s="10" t="s">
        <v>511</v>
      </c>
    </row>
    <row r="131" spans="1:6" ht="14.25" customHeight="1">
      <c r="A131" s="79">
        <v>38630</v>
      </c>
      <c r="B131" s="10" t="s">
        <v>520</v>
      </c>
      <c r="C131" s="10" t="s">
        <v>424</v>
      </c>
      <c r="D131" s="8">
        <v>218</v>
      </c>
      <c r="E131" s="8">
        <v>141.7</v>
      </c>
      <c r="F131" s="10" t="s">
        <v>524</v>
      </c>
    </row>
    <row r="132" spans="1:6" ht="14.25" customHeight="1">
      <c r="A132" s="79">
        <v>38599</v>
      </c>
      <c r="B132" s="10" t="s">
        <v>520</v>
      </c>
      <c r="C132" s="10" t="s">
        <v>424</v>
      </c>
      <c r="D132" s="8">
        <v>190</v>
      </c>
      <c r="E132" s="8">
        <v>100.7</v>
      </c>
      <c r="F132" s="10" t="s">
        <v>511</v>
      </c>
    </row>
    <row r="133" spans="1:6" ht="14.25" customHeight="1">
      <c r="A133" s="79">
        <v>39154</v>
      </c>
      <c r="B133" s="10" t="s">
        <v>509</v>
      </c>
      <c r="C133" s="10" t="s">
        <v>424</v>
      </c>
      <c r="D133" s="8">
        <v>161</v>
      </c>
      <c r="E133" s="8">
        <v>78.89</v>
      </c>
      <c r="F133" s="10" t="s">
        <v>524</v>
      </c>
    </row>
    <row r="134" spans="1:6" ht="14.25" customHeight="1">
      <c r="A134" s="79">
        <v>39250</v>
      </c>
      <c r="B134" s="10" t="s">
        <v>520</v>
      </c>
      <c r="C134" s="10" t="s">
        <v>510</v>
      </c>
      <c r="D134" s="8">
        <v>69</v>
      </c>
      <c r="E134" s="8">
        <v>54.51</v>
      </c>
      <c r="F134" s="10" t="s">
        <v>515</v>
      </c>
    </row>
    <row r="135" spans="1:6" ht="14.25" customHeight="1">
      <c r="A135" s="79">
        <v>39377</v>
      </c>
      <c r="B135" s="10" t="s">
        <v>520</v>
      </c>
      <c r="C135" s="10" t="s">
        <v>514</v>
      </c>
      <c r="D135" s="8">
        <v>961</v>
      </c>
      <c r="E135" s="8">
        <v>643.87</v>
      </c>
      <c r="F135" s="10" t="s">
        <v>527</v>
      </c>
    </row>
    <row r="136" spans="1:6" ht="14.25" customHeight="1">
      <c r="A136" s="79">
        <v>39304</v>
      </c>
      <c r="B136" s="10" t="s">
        <v>429</v>
      </c>
      <c r="C136" s="10" t="s">
        <v>514</v>
      </c>
      <c r="D136" s="8">
        <v>236</v>
      </c>
      <c r="E136" s="8">
        <v>167.56</v>
      </c>
      <c r="F136" s="10" t="s">
        <v>527</v>
      </c>
    </row>
    <row r="137" spans="1:6" ht="14.25" customHeight="1">
      <c r="A137" s="79">
        <v>39047</v>
      </c>
      <c r="B137" s="10" t="s">
        <v>517</v>
      </c>
      <c r="C137" s="10" t="s">
        <v>510</v>
      </c>
      <c r="D137" s="8">
        <v>88</v>
      </c>
      <c r="E137" s="8">
        <v>37.84</v>
      </c>
      <c r="F137" s="10" t="s">
        <v>515</v>
      </c>
    </row>
    <row r="138" spans="1:6" ht="14.25" customHeight="1">
      <c r="A138" s="79">
        <v>38860</v>
      </c>
      <c r="B138" s="10" t="s">
        <v>520</v>
      </c>
      <c r="C138" s="10" t="s">
        <v>514</v>
      </c>
      <c r="D138" s="8">
        <v>83</v>
      </c>
      <c r="E138" s="8">
        <v>57.27</v>
      </c>
      <c r="F138" s="10" t="s">
        <v>527</v>
      </c>
    </row>
    <row r="139" spans="1:6" ht="14.25" customHeight="1">
      <c r="A139" s="79">
        <v>38848</v>
      </c>
      <c r="B139" s="10" t="s">
        <v>520</v>
      </c>
      <c r="C139" s="10" t="s">
        <v>526</v>
      </c>
      <c r="D139" s="8">
        <v>1917</v>
      </c>
      <c r="E139" s="8">
        <v>996.84</v>
      </c>
      <c r="F139" s="10" t="s">
        <v>511</v>
      </c>
    </row>
    <row r="140" spans="1:6" ht="14.25" customHeight="1">
      <c r="A140" s="79">
        <v>39114</v>
      </c>
      <c r="B140" s="10" t="s">
        <v>429</v>
      </c>
      <c r="C140" s="10" t="s">
        <v>514</v>
      </c>
      <c r="D140" s="8">
        <v>73</v>
      </c>
      <c r="E140" s="8">
        <v>48.91</v>
      </c>
      <c r="F140" s="10" t="s">
        <v>524</v>
      </c>
    </row>
    <row r="141" spans="1:6" ht="14.25" customHeight="1">
      <c r="A141" s="79">
        <v>39143</v>
      </c>
      <c r="B141" s="10" t="s">
        <v>513</v>
      </c>
      <c r="C141" s="10" t="s">
        <v>514</v>
      </c>
      <c r="D141" s="8">
        <v>216</v>
      </c>
      <c r="E141" s="8">
        <v>157.68</v>
      </c>
      <c r="F141" s="10" t="s">
        <v>511</v>
      </c>
    </row>
    <row r="142" spans="1:6" ht="14.25" customHeight="1">
      <c r="A142" s="79">
        <v>39276</v>
      </c>
      <c r="B142" s="10" t="s">
        <v>429</v>
      </c>
      <c r="C142" s="10" t="s">
        <v>526</v>
      </c>
      <c r="D142" s="8">
        <v>113</v>
      </c>
      <c r="E142" s="8">
        <v>76.84</v>
      </c>
      <c r="F142" s="10" t="s">
        <v>524</v>
      </c>
    </row>
    <row r="143" spans="1:6" ht="14.25" customHeight="1">
      <c r="A143" s="79">
        <v>39050</v>
      </c>
      <c r="B143" s="10" t="s">
        <v>429</v>
      </c>
      <c r="C143" s="10" t="s">
        <v>424</v>
      </c>
      <c r="D143" s="8">
        <v>96</v>
      </c>
      <c r="E143" s="8">
        <v>39.36</v>
      </c>
      <c r="F143" s="10" t="s">
        <v>524</v>
      </c>
    </row>
    <row r="144" spans="1:6" ht="14.25" customHeight="1">
      <c r="A144" s="79">
        <v>39101</v>
      </c>
      <c r="B144" s="10" t="s">
        <v>520</v>
      </c>
      <c r="C144" s="10" t="s">
        <v>526</v>
      </c>
      <c r="D144" s="8">
        <v>171</v>
      </c>
      <c r="E144" s="8">
        <v>104.31</v>
      </c>
      <c r="F144" s="10" t="s">
        <v>527</v>
      </c>
    </row>
    <row r="145" spans="1:6" ht="14.25" customHeight="1">
      <c r="A145" s="79">
        <v>39582</v>
      </c>
      <c r="B145" s="10" t="s">
        <v>509</v>
      </c>
      <c r="C145" s="10" t="s">
        <v>526</v>
      </c>
      <c r="D145" s="8">
        <v>177</v>
      </c>
      <c r="E145" s="8">
        <v>79.65</v>
      </c>
      <c r="F145" s="10" t="s">
        <v>515</v>
      </c>
    </row>
    <row r="146" spans="1:6" ht="14.25" customHeight="1">
      <c r="A146" s="79">
        <v>39268</v>
      </c>
      <c r="B146" s="10" t="s">
        <v>517</v>
      </c>
      <c r="C146" s="10" t="s">
        <v>526</v>
      </c>
      <c r="D146" s="8">
        <v>167</v>
      </c>
      <c r="E146" s="8">
        <v>93.52</v>
      </c>
      <c r="F146" s="10" t="s">
        <v>515</v>
      </c>
    </row>
    <row r="147" spans="1:6" ht="14.25" customHeight="1">
      <c r="A147" s="79">
        <v>38637</v>
      </c>
      <c r="B147" s="10" t="s">
        <v>517</v>
      </c>
      <c r="C147" s="10" t="s">
        <v>514</v>
      </c>
      <c r="D147" s="8">
        <v>73</v>
      </c>
      <c r="E147" s="8">
        <v>56.21</v>
      </c>
      <c r="F147" s="10" t="s">
        <v>518</v>
      </c>
    </row>
    <row r="148" spans="1:6" ht="14.25" customHeight="1">
      <c r="A148" s="79">
        <v>39018</v>
      </c>
      <c r="B148" s="10" t="s">
        <v>509</v>
      </c>
      <c r="C148" s="10" t="s">
        <v>526</v>
      </c>
      <c r="D148" s="8">
        <v>152</v>
      </c>
      <c r="E148" s="8">
        <v>95.76</v>
      </c>
      <c r="F148" s="10" t="s">
        <v>511</v>
      </c>
    </row>
    <row r="149" spans="1:6" ht="14.25" customHeight="1">
      <c r="A149" s="79">
        <v>39427</v>
      </c>
      <c r="B149" s="10" t="s">
        <v>517</v>
      </c>
      <c r="C149" s="10" t="s">
        <v>521</v>
      </c>
      <c r="D149" s="8">
        <v>1658</v>
      </c>
      <c r="E149" s="8">
        <v>1094.28</v>
      </c>
      <c r="F149" s="10" t="s">
        <v>524</v>
      </c>
    </row>
    <row r="150" spans="1:6" ht="14.25" customHeight="1">
      <c r="A150" s="79">
        <v>39436</v>
      </c>
      <c r="B150" s="10" t="s">
        <v>517</v>
      </c>
      <c r="C150" s="10" t="s">
        <v>424</v>
      </c>
      <c r="D150" s="8">
        <v>195</v>
      </c>
      <c r="E150" s="8">
        <v>103.35</v>
      </c>
      <c r="F150" s="10" t="s">
        <v>527</v>
      </c>
    </row>
    <row r="151" spans="1:6" ht="14.25" customHeight="1">
      <c r="A151" s="79">
        <v>39296</v>
      </c>
      <c r="B151" s="10" t="s">
        <v>509</v>
      </c>
      <c r="C151" s="10" t="s">
        <v>424</v>
      </c>
      <c r="D151" s="8">
        <v>66</v>
      </c>
      <c r="E151" s="8">
        <v>50.82</v>
      </c>
      <c r="F151" s="10" t="s">
        <v>527</v>
      </c>
    </row>
    <row r="152" spans="1:6" ht="14.25" customHeight="1">
      <c r="A152" s="79">
        <v>38636</v>
      </c>
      <c r="B152" s="10" t="s">
        <v>429</v>
      </c>
      <c r="C152" s="10" t="s">
        <v>424</v>
      </c>
      <c r="D152" s="8">
        <v>994</v>
      </c>
      <c r="E152" s="8">
        <v>795.2</v>
      </c>
      <c r="F152" s="10" t="s">
        <v>518</v>
      </c>
    </row>
    <row r="153" spans="1:6" ht="14.25" customHeight="1">
      <c r="A153" s="79">
        <v>39031</v>
      </c>
      <c r="B153" s="10" t="s">
        <v>517</v>
      </c>
      <c r="C153" s="10" t="s">
        <v>424</v>
      </c>
      <c r="D153" s="8">
        <v>192</v>
      </c>
      <c r="E153" s="8">
        <v>130.56</v>
      </c>
      <c r="F153" s="10" t="s">
        <v>511</v>
      </c>
    </row>
    <row r="154" spans="1:6" ht="14.25" customHeight="1">
      <c r="A154" s="79">
        <v>39580</v>
      </c>
      <c r="B154" s="10" t="s">
        <v>513</v>
      </c>
      <c r="C154" s="10" t="s">
        <v>514</v>
      </c>
      <c r="D154" s="8">
        <v>82</v>
      </c>
      <c r="E154" s="8">
        <v>59.86</v>
      </c>
      <c r="F154" s="10" t="s">
        <v>524</v>
      </c>
    </row>
    <row r="155" spans="1:6" ht="14.25" customHeight="1">
      <c r="A155" s="79">
        <v>38645</v>
      </c>
      <c r="B155" s="10" t="s">
        <v>520</v>
      </c>
      <c r="C155" s="10" t="s">
        <v>526</v>
      </c>
      <c r="D155" s="8">
        <v>72</v>
      </c>
      <c r="E155" s="8">
        <v>33.84</v>
      </c>
      <c r="F155" s="10" t="s">
        <v>511</v>
      </c>
    </row>
    <row r="156" spans="1:6" ht="14.25" customHeight="1">
      <c r="A156" s="79">
        <v>39441</v>
      </c>
      <c r="B156" s="10" t="s">
        <v>517</v>
      </c>
      <c r="C156" s="10" t="s">
        <v>510</v>
      </c>
      <c r="D156" s="8">
        <v>131</v>
      </c>
      <c r="E156" s="8">
        <v>79.91</v>
      </c>
      <c r="F156" s="10" t="s">
        <v>524</v>
      </c>
    </row>
    <row r="157" spans="1:6" ht="14.25" customHeight="1">
      <c r="A157" s="79">
        <v>39272</v>
      </c>
      <c r="B157" s="10" t="s">
        <v>509</v>
      </c>
      <c r="C157" s="10" t="s">
        <v>424</v>
      </c>
      <c r="D157" s="8">
        <v>123</v>
      </c>
      <c r="E157" s="8">
        <v>63.96</v>
      </c>
      <c r="F157" s="10" t="s">
        <v>524</v>
      </c>
    </row>
    <row r="158" spans="1:6" ht="14.25" customHeight="1">
      <c r="A158" s="79">
        <v>39592</v>
      </c>
      <c r="B158" s="10" t="s">
        <v>513</v>
      </c>
      <c r="C158" s="10" t="s">
        <v>510</v>
      </c>
      <c r="D158" s="8">
        <v>225</v>
      </c>
      <c r="E158" s="8">
        <v>105.75</v>
      </c>
      <c r="F158" s="10" t="s">
        <v>518</v>
      </c>
    </row>
    <row r="159" spans="1:6" ht="14.25" customHeight="1">
      <c r="A159" s="79">
        <v>39427</v>
      </c>
      <c r="B159" s="10" t="s">
        <v>513</v>
      </c>
      <c r="C159" s="10" t="s">
        <v>424</v>
      </c>
      <c r="D159" s="8">
        <v>1680</v>
      </c>
      <c r="E159" s="8">
        <v>705.6</v>
      </c>
      <c r="F159" s="10" t="s">
        <v>527</v>
      </c>
    </row>
    <row r="160" spans="1:6" ht="14.25" customHeight="1">
      <c r="A160" s="79">
        <v>38595</v>
      </c>
      <c r="B160" s="10" t="s">
        <v>520</v>
      </c>
      <c r="C160" s="10" t="s">
        <v>514</v>
      </c>
      <c r="D160" s="8">
        <v>171</v>
      </c>
      <c r="E160" s="8">
        <v>88.92</v>
      </c>
      <c r="F160" s="10" t="s">
        <v>524</v>
      </c>
    </row>
    <row r="161" spans="1:6" ht="14.25" customHeight="1">
      <c r="A161" s="79">
        <v>38645</v>
      </c>
      <c r="B161" s="10" t="s">
        <v>513</v>
      </c>
      <c r="C161" s="10" t="s">
        <v>526</v>
      </c>
      <c r="D161" s="8">
        <v>75</v>
      </c>
      <c r="E161" s="8">
        <v>50.25</v>
      </c>
      <c r="F161" s="10" t="s">
        <v>527</v>
      </c>
    </row>
    <row r="162" spans="1:6" ht="14.25" customHeight="1">
      <c r="A162" s="79">
        <v>38522</v>
      </c>
      <c r="B162" s="10" t="s">
        <v>509</v>
      </c>
      <c r="C162" s="10" t="s">
        <v>510</v>
      </c>
      <c r="D162" s="8">
        <v>186</v>
      </c>
      <c r="E162" s="8">
        <v>87.42</v>
      </c>
      <c r="F162" s="10" t="s">
        <v>515</v>
      </c>
    </row>
    <row r="163" spans="1:6" ht="14.25" customHeight="1">
      <c r="A163" s="79">
        <v>38855</v>
      </c>
      <c r="B163" s="10" t="s">
        <v>517</v>
      </c>
      <c r="C163" s="10" t="s">
        <v>526</v>
      </c>
      <c r="D163" s="8">
        <v>54</v>
      </c>
      <c r="E163" s="8">
        <v>40.5</v>
      </c>
      <c r="F163" s="10" t="s">
        <v>511</v>
      </c>
    </row>
    <row r="164" spans="1:6" ht="14.25" customHeight="1">
      <c r="A164" s="79">
        <v>39206</v>
      </c>
      <c r="B164" s="10" t="s">
        <v>513</v>
      </c>
      <c r="C164" s="10" t="s">
        <v>514</v>
      </c>
      <c r="D164" s="8">
        <v>169</v>
      </c>
      <c r="E164" s="8">
        <v>69.29</v>
      </c>
      <c r="F164" s="10" t="s">
        <v>515</v>
      </c>
    </row>
    <row r="165" spans="1:6" ht="14.25" customHeight="1">
      <c r="A165" s="79">
        <v>38677</v>
      </c>
      <c r="B165" s="10" t="s">
        <v>429</v>
      </c>
      <c r="C165" s="10" t="s">
        <v>424</v>
      </c>
      <c r="D165" s="8">
        <v>135</v>
      </c>
      <c r="E165" s="8">
        <v>70.2</v>
      </c>
      <c r="F165" s="10" t="s">
        <v>518</v>
      </c>
    </row>
    <row r="166" spans="1:6" ht="14.25" customHeight="1">
      <c r="A166" s="79">
        <v>38980</v>
      </c>
      <c r="B166" s="10" t="s">
        <v>429</v>
      </c>
      <c r="C166" s="10" t="s">
        <v>510</v>
      </c>
      <c r="D166" s="8">
        <v>235</v>
      </c>
      <c r="E166" s="8">
        <v>108.1</v>
      </c>
      <c r="F166" s="10" t="s">
        <v>515</v>
      </c>
    </row>
    <row r="167" spans="1:6" ht="14.25" customHeight="1">
      <c r="A167" s="79">
        <v>39048</v>
      </c>
      <c r="B167" s="10" t="s">
        <v>429</v>
      </c>
      <c r="C167" s="10" t="s">
        <v>424</v>
      </c>
      <c r="D167" s="8">
        <v>122</v>
      </c>
      <c r="E167" s="8">
        <v>92.72</v>
      </c>
      <c r="F167" s="10" t="s">
        <v>511</v>
      </c>
    </row>
    <row r="168" spans="1:6" ht="14.25" customHeight="1">
      <c r="A168" s="79">
        <v>39080</v>
      </c>
      <c r="B168" s="10" t="s">
        <v>520</v>
      </c>
      <c r="C168" s="10" t="s">
        <v>510</v>
      </c>
      <c r="D168" s="8">
        <v>220</v>
      </c>
      <c r="E168" s="8">
        <v>162.8</v>
      </c>
      <c r="F168" s="10" t="s">
        <v>524</v>
      </c>
    </row>
    <row r="169" spans="1:6" ht="14.25" customHeight="1">
      <c r="A169" s="79">
        <v>39255</v>
      </c>
      <c r="B169" s="10" t="s">
        <v>509</v>
      </c>
      <c r="C169" s="10" t="s">
        <v>424</v>
      </c>
      <c r="D169" s="8">
        <v>594</v>
      </c>
      <c r="E169" s="8">
        <v>338.58</v>
      </c>
      <c r="F169" s="10" t="s">
        <v>515</v>
      </c>
    </row>
    <row r="170" spans="1:6" ht="14.25" customHeight="1">
      <c r="A170" s="79">
        <v>39453</v>
      </c>
      <c r="B170" s="10" t="s">
        <v>429</v>
      </c>
      <c r="C170" s="10" t="s">
        <v>526</v>
      </c>
      <c r="D170" s="8">
        <v>245</v>
      </c>
      <c r="E170" s="8">
        <v>120.05</v>
      </c>
      <c r="F170" s="10" t="s">
        <v>515</v>
      </c>
    </row>
    <row r="171" spans="1:6" ht="14.25" customHeight="1">
      <c r="A171" s="79">
        <v>38926</v>
      </c>
      <c r="B171" s="10" t="s">
        <v>509</v>
      </c>
      <c r="C171" s="10" t="s">
        <v>424</v>
      </c>
      <c r="D171" s="8">
        <v>125</v>
      </c>
      <c r="E171" s="8">
        <v>98.75</v>
      </c>
      <c r="F171" s="10" t="s">
        <v>515</v>
      </c>
    </row>
    <row r="172" spans="1:6" ht="14.25" customHeight="1">
      <c r="A172" s="79">
        <v>39482</v>
      </c>
      <c r="B172" s="10" t="s">
        <v>520</v>
      </c>
      <c r="C172" s="10" t="s">
        <v>526</v>
      </c>
      <c r="D172" s="8">
        <v>228</v>
      </c>
      <c r="E172" s="8">
        <v>180.12</v>
      </c>
      <c r="F172" s="10" t="s">
        <v>515</v>
      </c>
    </row>
    <row r="173" spans="1:6" ht="14.25" customHeight="1">
      <c r="A173" s="79">
        <v>39091</v>
      </c>
      <c r="B173" s="10" t="s">
        <v>520</v>
      </c>
      <c r="C173" s="10" t="s">
        <v>514</v>
      </c>
      <c r="D173" s="8">
        <v>76</v>
      </c>
      <c r="E173" s="8">
        <v>57</v>
      </c>
      <c r="F173" s="10" t="s">
        <v>524</v>
      </c>
    </row>
    <row r="174" spans="1:6" ht="14.25" customHeight="1">
      <c r="A174" s="79">
        <v>39378</v>
      </c>
      <c r="B174" s="10" t="s">
        <v>517</v>
      </c>
      <c r="C174" s="10" t="s">
        <v>424</v>
      </c>
      <c r="D174" s="8">
        <v>166</v>
      </c>
      <c r="E174" s="8">
        <v>129.48</v>
      </c>
      <c r="F174" s="10" t="s">
        <v>524</v>
      </c>
    </row>
    <row r="175" spans="1:6" ht="14.25" customHeight="1">
      <c r="A175" s="79">
        <v>38857</v>
      </c>
      <c r="B175" s="10" t="s">
        <v>513</v>
      </c>
      <c r="C175" s="10" t="s">
        <v>514</v>
      </c>
      <c r="D175" s="8">
        <v>131</v>
      </c>
      <c r="E175" s="8">
        <v>104.8</v>
      </c>
      <c r="F175" s="10" t="s">
        <v>515</v>
      </c>
    </row>
    <row r="176" spans="1:6" ht="14.25" customHeight="1">
      <c r="A176" s="79">
        <v>38681</v>
      </c>
      <c r="B176" s="10" t="s">
        <v>520</v>
      </c>
      <c r="C176" s="10" t="s">
        <v>526</v>
      </c>
      <c r="D176" s="8">
        <v>183</v>
      </c>
      <c r="E176" s="8">
        <v>78.69</v>
      </c>
      <c r="F176" s="10" t="s">
        <v>524</v>
      </c>
    </row>
    <row r="177" spans="1:6" ht="14.25" customHeight="1">
      <c r="A177" s="79">
        <v>39027</v>
      </c>
      <c r="B177" s="10" t="s">
        <v>429</v>
      </c>
      <c r="C177" s="10" t="s">
        <v>514</v>
      </c>
      <c r="D177" s="8">
        <v>240</v>
      </c>
      <c r="E177" s="8">
        <v>100.8</v>
      </c>
      <c r="F177" s="10" t="s">
        <v>511</v>
      </c>
    </row>
    <row r="178" spans="1:6" ht="14.25" customHeight="1">
      <c r="A178" s="79">
        <v>39159</v>
      </c>
      <c r="B178" s="10" t="s">
        <v>520</v>
      </c>
      <c r="C178" s="10" t="s">
        <v>424</v>
      </c>
      <c r="D178" s="8">
        <v>109</v>
      </c>
      <c r="E178" s="8">
        <v>80.66</v>
      </c>
      <c r="F178" s="10" t="s">
        <v>518</v>
      </c>
    </row>
    <row r="179" spans="1:6" ht="14.25" customHeight="1">
      <c r="A179" s="79">
        <v>39160</v>
      </c>
      <c r="B179" s="10" t="s">
        <v>513</v>
      </c>
      <c r="C179" s="10" t="s">
        <v>514</v>
      </c>
      <c r="D179" s="8">
        <v>1907</v>
      </c>
      <c r="E179" s="8">
        <v>1373.04</v>
      </c>
      <c r="F179" s="10" t="s">
        <v>527</v>
      </c>
    </row>
    <row r="180" spans="1:6" ht="14.25" customHeight="1">
      <c r="A180" s="79">
        <v>39040</v>
      </c>
      <c r="B180" s="10" t="s">
        <v>429</v>
      </c>
      <c r="C180" s="10" t="s">
        <v>514</v>
      </c>
      <c r="D180" s="8">
        <v>122</v>
      </c>
      <c r="E180" s="8">
        <v>51.24</v>
      </c>
      <c r="F180" s="10" t="s">
        <v>515</v>
      </c>
    </row>
    <row r="181" spans="1:6" ht="14.25" customHeight="1">
      <c r="A181" s="79">
        <v>38843</v>
      </c>
      <c r="B181" s="10" t="s">
        <v>509</v>
      </c>
      <c r="C181" s="10" t="s">
        <v>526</v>
      </c>
      <c r="D181" s="8">
        <v>120</v>
      </c>
      <c r="E181" s="8">
        <v>49.2</v>
      </c>
      <c r="F181" s="10" t="s">
        <v>527</v>
      </c>
    </row>
    <row r="182" spans="1:6" ht="14.25" customHeight="1">
      <c r="A182" s="79">
        <v>38657</v>
      </c>
      <c r="B182" s="10" t="s">
        <v>520</v>
      </c>
      <c r="C182" s="10" t="s">
        <v>510</v>
      </c>
      <c r="D182" s="8">
        <v>145</v>
      </c>
      <c r="E182" s="8">
        <v>105.85</v>
      </c>
      <c r="F182" s="10" t="s">
        <v>527</v>
      </c>
    </row>
    <row r="183" spans="1:6" ht="14.25" customHeight="1">
      <c r="A183" s="79">
        <v>38913</v>
      </c>
      <c r="B183" s="10" t="s">
        <v>513</v>
      </c>
      <c r="C183" s="10" t="s">
        <v>510</v>
      </c>
      <c r="D183" s="8">
        <v>148</v>
      </c>
      <c r="E183" s="8">
        <v>91.76</v>
      </c>
      <c r="F183" s="10" t="s">
        <v>511</v>
      </c>
    </row>
    <row r="184" spans="1:6" ht="14.25" customHeight="1">
      <c r="A184" s="79">
        <v>39551</v>
      </c>
      <c r="B184" s="10" t="s">
        <v>520</v>
      </c>
      <c r="C184" s="10" t="s">
        <v>424</v>
      </c>
      <c r="D184" s="8">
        <v>76</v>
      </c>
      <c r="E184" s="8">
        <v>32.68</v>
      </c>
      <c r="F184" s="10" t="s">
        <v>527</v>
      </c>
    </row>
    <row r="185" spans="1:6" ht="14.25" customHeight="1">
      <c r="A185" s="79">
        <v>39188</v>
      </c>
      <c r="B185" s="10" t="s">
        <v>429</v>
      </c>
      <c r="C185" s="10" t="s">
        <v>510</v>
      </c>
      <c r="D185" s="8">
        <v>131</v>
      </c>
      <c r="E185" s="8">
        <v>74.67</v>
      </c>
      <c r="F185" s="10" t="s">
        <v>524</v>
      </c>
    </row>
    <row r="186" spans="1:6" ht="14.25" customHeight="1">
      <c r="A186" s="79">
        <v>39423</v>
      </c>
      <c r="B186" s="10" t="s">
        <v>509</v>
      </c>
      <c r="C186" s="10" t="s">
        <v>521</v>
      </c>
      <c r="D186" s="8">
        <v>763</v>
      </c>
      <c r="E186" s="8">
        <v>480.69</v>
      </c>
      <c r="F186" s="10" t="s">
        <v>511</v>
      </c>
    </row>
    <row r="187" spans="1:6" ht="14.25" customHeight="1">
      <c r="A187" s="79">
        <v>38672</v>
      </c>
      <c r="B187" s="10" t="s">
        <v>513</v>
      </c>
      <c r="C187" s="10" t="s">
        <v>526</v>
      </c>
      <c r="D187" s="8">
        <v>209</v>
      </c>
      <c r="E187" s="8">
        <v>154.66</v>
      </c>
      <c r="F187" s="10" t="s">
        <v>518</v>
      </c>
    </row>
    <row r="188" spans="1:6" ht="14.25" customHeight="1">
      <c r="A188" s="79">
        <v>39150</v>
      </c>
      <c r="B188" s="10" t="s">
        <v>429</v>
      </c>
      <c r="C188" s="10" t="s">
        <v>510</v>
      </c>
      <c r="D188" s="8">
        <v>61</v>
      </c>
      <c r="E188" s="8">
        <v>45.14</v>
      </c>
      <c r="F188" s="10" t="s">
        <v>515</v>
      </c>
    </row>
    <row r="189" spans="1:6" ht="14.25" customHeight="1">
      <c r="A189" s="79">
        <v>39260</v>
      </c>
      <c r="B189" s="10" t="s">
        <v>517</v>
      </c>
      <c r="C189" s="10" t="s">
        <v>526</v>
      </c>
      <c r="D189" s="8">
        <v>1947</v>
      </c>
      <c r="E189" s="8">
        <v>1343.43</v>
      </c>
      <c r="F189" s="10" t="s">
        <v>511</v>
      </c>
    </row>
    <row r="190" spans="1:6" ht="14.25" customHeight="1">
      <c r="A190" s="79">
        <v>38790</v>
      </c>
      <c r="B190" s="10" t="s">
        <v>429</v>
      </c>
      <c r="C190" s="10" t="s">
        <v>526</v>
      </c>
      <c r="D190" s="8">
        <v>206</v>
      </c>
      <c r="E190" s="8">
        <v>140.08</v>
      </c>
      <c r="F190" s="10" t="s">
        <v>518</v>
      </c>
    </row>
    <row r="191" spans="1:6" ht="14.25" customHeight="1">
      <c r="A191" s="79">
        <v>38597</v>
      </c>
      <c r="B191" s="10" t="s">
        <v>509</v>
      </c>
      <c r="C191" s="10" t="s">
        <v>521</v>
      </c>
      <c r="D191" s="8">
        <v>52</v>
      </c>
      <c r="E191" s="8">
        <v>35.88</v>
      </c>
      <c r="F191" s="10" t="s">
        <v>515</v>
      </c>
    </row>
    <row r="192" spans="1:6" ht="14.25" customHeight="1">
      <c r="A192" s="79">
        <v>39159</v>
      </c>
      <c r="B192" s="10" t="s">
        <v>513</v>
      </c>
      <c r="C192" s="10" t="s">
        <v>510</v>
      </c>
      <c r="D192" s="8">
        <v>132</v>
      </c>
      <c r="E192" s="8">
        <v>76.56</v>
      </c>
      <c r="F192" s="10" t="s">
        <v>524</v>
      </c>
    </row>
    <row r="193" spans="1:6" ht="14.25" customHeight="1">
      <c r="A193" s="79">
        <v>39392</v>
      </c>
      <c r="B193" s="10" t="s">
        <v>429</v>
      </c>
      <c r="C193" s="10" t="s">
        <v>526</v>
      </c>
      <c r="D193" s="8">
        <v>205</v>
      </c>
      <c r="E193" s="8">
        <v>151.7</v>
      </c>
      <c r="F193" s="10" t="s">
        <v>518</v>
      </c>
    </row>
    <row r="194" spans="1:6" ht="14.25" customHeight="1">
      <c r="A194" s="79">
        <v>39424</v>
      </c>
      <c r="B194" s="10" t="s">
        <v>509</v>
      </c>
      <c r="C194" s="10" t="s">
        <v>526</v>
      </c>
      <c r="D194" s="8">
        <v>60</v>
      </c>
      <c r="E194" s="8">
        <v>27.6</v>
      </c>
      <c r="F194" s="10" t="s">
        <v>524</v>
      </c>
    </row>
    <row r="195" spans="1:6" ht="14.25" customHeight="1">
      <c r="A195" s="79">
        <v>39090</v>
      </c>
      <c r="B195" s="10" t="s">
        <v>509</v>
      </c>
      <c r="C195" s="10" t="s">
        <v>424</v>
      </c>
      <c r="D195" s="8">
        <v>137</v>
      </c>
      <c r="E195" s="8">
        <v>79.46</v>
      </c>
      <c r="F195" s="10" t="s">
        <v>515</v>
      </c>
    </row>
    <row r="196" spans="1:6" ht="14.25" customHeight="1">
      <c r="A196" s="79">
        <v>39190</v>
      </c>
      <c r="B196" s="10" t="s">
        <v>520</v>
      </c>
      <c r="C196" s="10" t="s">
        <v>510</v>
      </c>
      <c r="D196" s="8">
        <v>191</v>
      </c>
      <c r="E196" s="8">
        <v>116.51</v>
      </c>
      <c r="F196" s="10" t="s">
        <v>511</v>
      </c>
    </row>
    <row r="197" spans="1:6" ht="14.25" customHeight="1">
      <c r="A197" s="79">
        <v>38616</v>
      </c>
      <c r="B197" s="10" t="s">
        <v>517</v>
      </c>
      <c r="C197" s="10" t="s">
        <v>526</v>
      </c>
      <c r="D197" s="8">
        <v>75</v>
      </c>
      <c r="E197" s="8">
        <v>37.5</v>
      </c>
      <c r="F197" s="10" t="s">
        <v>515</v>
      </c>
    </row>
    <row r="198" spans="1:6" ht="14.25" customHeight="1">
      <c r="A198" s="79">
        <v>39584</v>
      </c>
      <c r="B198" s="10" t="s">
        <v>429</v>
      </c>
      <c r="C198" s="10" t="s">
        <v>521</v>
      </c>
      <c r="D198" s="8">
        <v>133</v>
      </c>
      <c r="E198" s="8">
        <v>94.43</v>
      </c>
      <c r="F198" s="10" t="s">
        <v>511</v>
      </c>
    </row>
    <row r="199" spans="1:6" ht="14.25" customHeight="1">
      <c r="A199" s="79">
        <v>38875</v>
      </c>
      <c r="B199" s="10" t="s">
        <v>509</v>
      </c>
      <c r="C199" s="10" t="s">
        <v>521</v>
      </c>
      <c r="D199" s="8">
        <v>1621</v>
      </c>
      <c r="E199" s="8">
        <v>1264.38</v>
      </c>
      <c r="F199" s="10" t="s">
        <v>518</v>
      </c>
    </row>
    <row r="200" spans="1:6" ht="14.25" customHeight="1">
      <c r="A200" s="79">
        <v>38561</v>
      </c>
      <c r="B200" s="10" t="s">
        <v>429</v>
      </c>
      <c r="C200" s="10" t="s">
        <v>510</v>
      </c>
      <c r="D200" s="8">
        <v>76</v>
      </c>
      <c r="E200" s="8">
        <v>53.2</v>
      </c>
      <c r="F200" s="10" t="s">
        <v>524</v>
      </c>
    </row>
    <row r="201" spans="1:6" ht="14.25" customHeight="1">
      <c r="A201" s="79">
        <v>39454</v>
      </c>
      <c r="B201" s="10" t="s">
        <v>513</v>
      </c>
      <c r="C201" s="10" t="s">
        <v>526</v>
      </c>
      <c r="D201" s="8">
        <v>96</v>
      </c>
      <c r="E201" s="8">
        <v>43.2</v>
      </c>
      <c r="F201" s="10" t="s">
        <v>527</v>
      </c>
    </row>
    <row r="202" spans="1:6" ht="14.25" customHeight="1">
      <c r="A202" s="79">
        <v>39347</v>
      </c>
      <c r="B202" s="10" t="s">
        <v>517</v>
      </c>
      <c r="C202" s="10" t="s">
        <v>521</v>
      </c>
      <c r="D202" s="8">
        <v>181</v>
      </c>
      <c r="E202" s="8">
        <v>139.37</v>
      </c>
      <c r="F202" s="10" t="s">
        <v>524</v>
      </c>
    </row>
    <row r="203" spans="1:6" ht="14.25" customHeight="1">
      <c r="A203" s="79">
        <v>39029</v>
      </c>
      <c r="B203" s="10" t="s">
        <v>509</v>
      </c>
      <c r="C203" s="10" t="s">
        <v>526</v>
      </c>
      <c r="D203" s="8">
        <v>1023</v>
      </c>
      <c r="E203" s="8">
        <v>470.58</v>
      </c>
      <c r="F203" s="10" t="s">
        <v>518</v>
      </c>
    </row>
    <row r="204" spans="1:6" ht="14.25" customHeight="1">
      <c r="A204" s="79">
        <v>39339</v>
      </c>
      <c r="B204" s="10" t="s">
        <v>517</v>
      </c>
      <c r="C204" s="10" t="s">
        <v>514</v>
      </c>
      <c r="D204" s="8">
        <v>106</v>
      </c>
      <c r="E204" s="8">
        <v>58.3</v>
      </c>
      <c r="F204" s="10" t="s">
        <v>511</v>
      </c>
    </row>
    <row r="205" spans="1:6" ht="14.25" customHeight="1">
      <c r="A205" s="79">
        <v>38714</v>
      </c>
      <c r="B205" s="10" t="s">
        <v>517</v>
      </c>
      <c r="C205" s="10" t="s">
        <v>514</v>
      </c>
      <c r="D205" s="8">
        <v>221</v>
      </c>
      <c r="E205" s="8">
        <v>172.38</v>
      </c>
      <c r="F205" s="10" t="s">
        <v>511</v>
      </c>
    </row>
    <row r="206" spans="1:6" ht="14.25" customHeight="1">
      <c r="A206" s="79">
        <v>39534</v>
      </c>
      <c r="B206" s="10" t="s">
        <v>517</v>
      </c>
      <c r="C206" s="10" t="s">
        <v>526</v>
      </c>
      <c r="D206" s="8">
        <v>220</v>
      </c>
      <c r="E206" s="8">
        <v>107.8</v>
      </c>
      <c r="F206" s="10" t="s">
        <v>511</v>
      </c>
    </row>
    <row r="207" spans="1:6" ht="14.25" customHeight="1">
      <c r="A207" s="79">
        <v>39241</v>
      </c>
      <c r="B207" s="10" t="s">
        <v>520</v>
      </c>
      <c r="C207" s="10" t="s">
        <v>424</v>
      </c>
      <c r="D207" s="8">
        <v>191</v>
      </c>
      <c r="E207" s="8">
        <v>135.61</v>
      </c>
      <c r="F207" s="10" t="s">
        <v>527</v>
      </c>
    </row>
    <row r="208" spans="1:6" ht="14.25" customHeight="1">
      <c r="A208" s="79">
        <v>39487</v>
      </c>
      <c r="B208" s="10" t="s">
        <v>520</v>
      </c>
      <c r="C208" s="10" t="s">
        <v>514</v>
      </c>
      <c r="D208" s="8">
        <v>103</v>
      </c>
      <c r="E208" s="8">
        <v>69.01</v>
      </c>
      <c r="F208" s="10" t="s">
        <v>524</v>
      </c>
    </row>
    <row r="209" spans="1:6" ht="14.25" customHeight="1">
      <c r="A209" s="79">
        <v>39548</v>
      </c>
      <c r="B209" s="10" t="s">
        <v>520</v>
      </c>
      <c r="C209" s="10" t="s">
        <v>521</v>
      </c>
      <c r="D209" s="8">
        <v>1596</v>
      </c>
      <c r="E209" s="8">
        <v>1133.16</v>
      </c>
      <c r="F209" s="10" t="s">
        <v>511</v>
      </c>
    </row>
    <row r="210" spans="1:6" ht="14.25" customHeight="1">
      <c r="A210" s="79">
        <v>39226</v>
      </c>
      <c r="B210" s="10" t="s">
        <v>429</v>
      </c>
      <c r="C210" s="10" t="s">
        <v>424</v>
      </c>
      <c r="D210" s="8">
        <v>81</v>
      </c>
      <c r="E210" s="8">
        <v>46.98</v>
      </c>
      <c r="F210" s="10" t="s">
        <v>515</v>
      </c>
    </row>
    <row r="211" spans="1:6" ht="14.25" customHeight="1">
      <c r="A211" s="79">
        <v>39330</v>
      </c>
      <c r="B211" s="10" t="s">
        <v>520</v>
      </c>
      <c r="C211" s="10" t="s">
        <v>424</v>
      </c>
      <c r="D211" s="8">
        <v>209</v>
      </c>
      <c r="E211" s="8">
        <v>112.86</v>
      </c>
      <c r="F211" s="10" t="s">
        <v>527</v>
      </c>
    </row>
    <row r="212" spans="1:6" ht="14.25" customHeight="1">
      <c r="A212" s="79">
        <v>39200</v>
      </c>
      <c r="B212" s="10" t="s">
        <v>509</v>
      </c>
      <c r="C212" s="10" t="s">
        <v>510</v>
      </c>
      <c r="D212" s="8">
        <v>104</v>
      </c>
      <c r="E212" s="8">
        <v>72.8</v>
      </c>
      <c r="F212" s="10" t="s">
        <v>515</v>
      </c>
    </row>
    <row r="213" spans="1:6" ht="14.25" customHeight="1">
      <c r="A213" s="79">
        <v>38572</v>
      </c>
      <c r="B213" s="10" t="s">
        <v>517</v>
      </c>
      <c r="C213" s="10" t="s">
        <v>526</v>
      </c>
      <c r="D213" s="8">
        <v>144</v>
      </c>
      <c r="E213" s="8">
        <v>67.68</v>
      </c>
      <c r="F213" s="10" t="s">
        <v>518</v>
      </c>
    </row>
    <row r="214" spans="1:6" ht="14.25" customHeight="1">
      <c r="A214" s="79">
        <v>39422</v>
      </c>
      <c r="B214" s="10" t="s">
        <v>517</v>
      </c>
      <c r="C214" s="10" t="s">
        <v>526</v>
      </c>
      <c r="D214" s="8">
        <v>118</v>
      </c>
      <c r="E214" s="8">
        <v>93.22</v>
      </c>
      <c r="F214" s="10" t="s">
        <v>527</v>
      </c>
    </row>
    <row r="215" spans="1:6" ht="14.25" customHeight="1">
      <c r="A215" s="79">
        <v>38656</v>
      </c>
      <c r="B215" s="10" t="s">
        <v>517</v>
      </c>
      <c r="C215" s="10" t="s">
        <v>424</v>
      </c>
      <c r="D215" s="8">
        <v>73</v>
      </c>
      <c r="E215" s="8">
        <v>34.31</v>
      </c>
      <c r="F215" s="10" t="s">
        <v>527</v>
      </c>
    </row>
    <row r="216" spans="1:6" ht="14.25" customHeight="1">
      <c r="A216" s="79">
        <v>39406</v>
      </c>
      <c r="B216" s="10" t="s">
        <v>520</v>
      </c>
      <c r="C216" s="10" t="s">
        <v>521</v>
      </c>
      <c r="D216" s="8">
        <v>214</v>
      </c>
      <c r="E216" s="8">
        <v>98.44</v>
      </c>
      <c r="F216" s="10" t="s">
        <v>511</v>
      </c>
    </row>
    <row r="217" spans="1:6" ht="14.25" customHeight="1">
      <c r="A217" s="79">
        <v>39505</v>
      </c>
      <c r="B217" s="10" t="s">
        <v>520</v>
      </c>
      <c r="C217" s="10" t="s">
        <v>521</v>
      </c>
      <c r="D217" s="8">
        <v>240</v>
      </c>
      <c r="E217" s="8">
        <v>151.2</v>
      </c>
      <c r="F217" s="10" t="s">
        <v>515</v>
      </c>
    </row>
    <row r="218" spans="1:6" ht="14.25" customHeight="1">
      <c r="A218" s="79">
        <v>39232</v>
      </c>
      <c r="B218" s="10" t="s">
        <v>429</v>
      </c>
      <c r="C218" s="10" t="s">
        <v>424</v>
      </c>
      <c r="D218" s="8">
        <v>67</v>
      </c>
      <c r="E218" s="8">
        <v>40.87</v>
      </c>
      <c r="F218" s="10" t="s">
        <v>524</v>
      </c>
    </row>
    <row r="219" spans="1:6" ht="14.25" customHeight="1">
      <c r="A219" s="79">
        <v>38707</v>
      </c>
      <c r="B219" s="10" t="s">
        <v>509</v>
      </c>
      <c r="C219" s="10" t="s">
        <v>514</v>
      </c>
      <c r="D219" s="8">
        <v>1151</v>
      </c>
      <c r="E219" s="8">
        <v>563.99</v>
      </c>
      <c r="F219" s="10" t="s">
        <v>527</v>
      </c>
    </row>
    <row r="220" spans="1:6" ht="14.25" customHeight="1">
      <c r="A220" s="79">
        <v>39141</v>
      </c>
      <c r="B220" s="10" t="s">
        <v>509</v>
      </c>
      <c r="C220" s="10" t="s">
        <v>424</v>
      </c>
      <c r="D220" s="8">
        <v>751</v>
      </c>
      <c r="E220" s="8">
        <v>570.76</v>
      </c>
      <c r="F220" s="10" t="s">
        <v>515</v>
      </c>
    </row>
    <row r="221" spans="1:6" ht="14.25" customHeight="1">
      <c r="A221" s="79">
        <v>38915</v>
      </c>
      <c r="B221" s="10" t="s">
        <v>429</v>
      </c>
      <c r="C221" s="10" t="s">
        <v>526</v>
      </c>
      <c r="D221" s="8">
        <v>188</v>
      </c>
      <c r="E221" s="8">
        <v>82.72</v>
      </c>
      <c r="F221" s="10" t="s">
        <v>515</v>
      </c>
    </row>
    <row r="222" spans="1:6" ht="14.25" customHeight="1">
      <c r="A222" s="79">
        <v>38690</v>
      </c>
      <c r="B222" s="10" t="s">
        <v>513</v>
      </c>
      <c r="C222" s="10" t="s">
        <v>510</v>
      </c>
      <c r="D222" s="8">
        <v>157</v>
      </c>
      <c r="E222" s="8">
        <v>73.79</v>
      </c>
      <c r="F222" s="10" t="s">
        <v>527</v>
      </c>
    </row>
    <row r="223" spans="1:6" ht="14.25" customHeight="1">
      <c r="A223" s="79">
        <v>39550</v>
      </c>
      <c r="B223" s="10" t="s">
        <v>429</v>
      </c>
      <c r="C223" s="10" t="s">
        <v>510</v>
      </c>
      <c r="D223" s="8">
        <v>55</v>
      </c>
      <c r="E223" s="8">
        <v>42.35</v>
      </c>
      <c r="F223" s="10" t="s">
        <v>515</v>
      </c>
    </row>
    <row r="224" spans="1:6" ht="14.25" customHeight="1">
      <c r="A224" s="79">
        <v>38766</v>
      </c>
      <c r="B224" s="10" t="s">
        <v>520</v>
      </c>
      <c r="C224" s="10" t="s">
        <v>510</v>
      </c>
      <c r="D224" s="8">
        <v>194</v>
      </c>
      <c r="E224" s="8">
        <v>147.44</v>
      </c>
      <c r="F224" s="10" t="s">
        <v>518</v>
      </c>
    </row>
    <row r="225" spans="1:6" ht="14.25" customHeight="1">
      <c r="A225" s="79">
        <v>38768</v>
      </c>
      <c r="B225" s="10" t="s">
        <v>513</v>
      </c>
      <c r="C225" s="10" t="s">
        <v>424</v>
      </c>
      <c r="D225" s="8">
        <v>156</v>
      </c>
      <c r="E225" s="8">
        <v>92.04</v>
      </c>
      <c r="F225" s="10" t="s">
        <v>527</v>
      </c>
    </row>
    <row r="226" spans="1:6" ht="14.25" customHeight="1">
      <c r="A226" s="79">
        <v>39178</v>
      </c>
      <c r="B226" s="10" t="s">
        <v>513</v>
      </c>
      <c r="C226" s="10" t="s">
        <v>510</v>
      </c>
      <c r="D226" s="8">
        <v>179</v>
      </c>
      <c r="E226" s="8">
        <v>82.34</v>
      </c>
      <c r="F226" s="10" t="s">
        <v>511</v>
      </c>
    </row>
    <row r="227" spans="1:6" ht="14.25" customHeight="1">
      <c r="A227" s="79">
        <v>38718</v>
      </c>
      <c r="B227" s="10" t="s">
        <v>517</v>
      </c>
      <c r="C227" s="10" t="s">
        <v>424</v>
      </c>
      <c r="D227" s="8">
        <v>184</v>
      </c>
      <c r="E227" s="8">
        <v>86.48</v>
      </c>
      <c r="F227" s="10" t="s">
        <v>511</v>
      </c>
    </row>
    <row r="228" spans="1:6" ht="14.25" customHeight="1">
      <c r="A228" s="79">
        <v>38862</v>
      </c>
      <c r="B228" s="10" t="s">
        <v>520</v>
      </c>
      <c r="C228" s="10" t="s">
        <v>510</v>
      </c>
      <c r="D228" s="8">
        <v>128</v>
      </c>
      <c r="E228" s="8">
        <v>53.76</v>
      </c>
      <c r="F228" s="10" t="s">
        <v>527</v>
      </c>
    </row>
    <row r="229" spans="1:6" ht="14.25" customHeight="1">
      <c r="A229" s="79">
        <v>38554</v>
      </c>
      <c r="B229" s="10" t="s">
        <v>429</v>
      </c>
      <c r="C229" s="10" t="s">
        <v>521</v>
      </c>
      <c r="D229" s="8">
        <v>1436</v>
      </c>
      <c r="E229" s="8">
        <v>1019.56</v>
      </c>
      <c r="F229" s="10" t="s">
        <v>527</v>
      </c>
    </row>
    <row r="230" spans="1:6" ht="14.25" customHeight="1">
      <c r="A230" s="79">
        <v>39207</v>
      </c>
      <c r="B230" s="10" t="s">
        <v>517</v>
      </c>
      <c r="C230" s="10" t="s">
        <v>514</v>
      </c>
      <c r="D230" s="8">
        <v>224</v>
      </c>
      <c r="E230" s="8">
        <v>138.88</v>
      </c>
      <c r="F230" s="10" t="s">
        <v>515</v>
      </c>
    </row>
    <row r="231" spans="1:6" ht="14.25" customHeight="1">
      <c r="A231" s="79">
        <v>39602</v>
      </c>
      <c r="B231" s="10" t="s">
        <v>513</v>
      </c>
      <c r="C231" s="10" t="s">
        <v>526</v>
      </c>
      <c r="D231" s="8">
        <v>220</v>
      </c>
      <c r="E231" s="8">
        <v>149.6</v>
      </c>
      <c r="F231" s="10" t="s">
        <v>527</v>
      </c>
    </row>
    <row r="232" spans="1:6" ht="14.25" customHeight="1">
      <c r="A232" s="79">
        <v>39540</v>
      </c>
      <c r="B232" s="10" t="s">
        <v>429</v>
      </c>
      <c r="C232" s="10" t="s">
        <v>424</v>
      </c>
      <c r="D232" s="8">
        <v>206</v>
      </c>
      <c r="E232" s="8">
        <v>96.82</v>
      </c>
      <c r="F232" s="10" t="s">
        <v>524</v>
      </c>
    </row>
    <row r="233" spans="1:6" ht="14.25" customHeight="1">
      <c r="A233" s="79">
        <v>38734</v>
      </c>
      <c r="B233" s="10" t="s">
        <v>429</v>
      </c>
      <c r="C233" s="10" t="s">
        <v>526</v>
      </c>
      <c r="D233" s="8">
        <v>170</v>
      </c>
      <c r="E233" s="8">
        <v>132.6</v>
      </c>
      <c r="F233" s="10" t="s">
        <v>518</v>
      </c>
    </row>
    <row r="234" spans="1:6" ht="14.25" customHeight="1">
      <c r="A234" s="79">
        <v>38921</v>
      </c>
      <c r="B234" s="10" t="s">
        <v>429</v>
      </c>
      <c r="C234" s="10" t="s">
        <v>526</v>
      </c>
      <c r="D234" s="8">
        <v>66</v>
      </c>
      <c r="E234" s="8">
        <v>31.02</v>
      </c>
      <c r="F234" s="10" t="s">
        <v>527</v>
      </c>
    </row>
    <row r="235" spans="1:6" ht="14.25" customHeight="1">
      <c r="A235" s="79">
        <v>39242</v>
      </c>
      <c r="B235" s="10" t="s">
        <v>509</v>
      </c>
      <c r="C235" s="10" t="s">
        <v>514</v>
      </c>
      <c r="D235" s="8">
        <v>171</v>
      </c>
      <c r="E235" s="8">
        <v>92.34</v>
      </c>
      <c r="F235" s="10" t="s">
        <v>518</v>
      </c>
    </row>
    <row r="236" spans="1:6" ht="14.25" customHeight="1">
      <c r="A236" s="79">
        <v>39417</v>
      </c>
      <c r="B236" s="10" t="s">
        <v>517</v>
      </c>
      <c r="C236" s="10" t="s">
        <v>424</v>
      </c>
      <c r="D236" s="8">
        <v>101</v>
      </c>
      <c r="E236" s="8">
        <v>41.41</v>
      </c>
      <c r="F236" s="10" t="s">
        <v>518</v>
      </c>
    </row>
    <row r="237" spans="1:6" ht="14.25" customHeight="1">
      <c r="A237" s="79">
        <v>39412</v>
      </c>
      <c r="B237" s="10" t="s">
        <v>520</v>
      </c>
      <c r="C237" s="10" t="s">
        <v>510</v>
      </c>
      <c r="D237" s="8">
        <v>869</v>
      </c>
      <c r="E237" s="8">
        <v>521.4</v>
      </c>
      <c r="F237" s="10" t="s">
        <v>515</v>
      </c>
    </row>
    <row r="238" spans="1:6" ht="14.25" customHeight="1">
      <c r="A238" s="79">
        <v>39484</v>
      </c>
      <c r="B238" s="10" t="s">
        <v>520</v>
      </c>
      <c r="C238" s="10" t="s">
        <v>510</v>
      </c>
      <c r="D238" s="8">
        <v>151</v>
      </c>
      <c r="E238" s="8">
        <v>95.13</v>
      </c>
      <c r="F238" s="10" t="s">
        <v>515</v>
      </c>
    </row>
    <row r="239" spans="1:6" ht="14.25" customHeight="1">
      <c r="A239" s="79">
        <v>39363</v>
      </c>
      <c r="B239" s="10" t="s">
        <v>509</v>
      </c>
      <c r="C239" s="10" t="s">
        <v>510</v>
      </c>
      <c r="D239" s="8">
        <v>1923</v>
      </c>
      <c r="E239" s="8">
        <v>1519.17</v>
      </c>
      <c r="F239" s="10" t="s">
        <v>518</v>
      </c>
    </row>
    <row r="240" spans="1:6" ht="14.25" customHeight="1">
      <c r="A240" s="79">
        <v>39284</v>
      </c>
      <c r="B240" s="10" t="s">
        <v>517</v>
      </c>
      <c r="C240" s="10" t="s">
        <v>424</v>
      </c>
      <c r="D240" s="8">
        <v>211</v>
      </c>
      <c r="E240" s="8">
        <v>128.71</v>
      </c>
      <c r="F240" s="10" t="s">
        <v>511</v>
      </c>
    </row>
    <row r="241" spans="1:6" ht="14.25" customHeight="1">
      <c r="A241" s="79">
        <v>39188</v>
      </c>
      <c r="B241" s="10" t="s">
        <v>429</v>
      </c>
      <c r="C241" s="10" t="s">
        <v>514</v>
      </c>
      <c r="D241" s="8">
        <v>159</v>
      </c>
      <c r="E241" s="8">
        <v>116.07</v>
      </c>
      <c r="F241" s="10" t="s">
        <v>515</v>
      </c>
    </row>
    <row r="242" spans="1:6" ht="14.25" customHeight="1">
      <c r="A242" s="79">
        <v>38539</v>
      </c>
      <c r="B242" s="10" t="s">
        <v>509</v>
      </c>
      <c r="C242" s="10" t="s">
        <v>514</v>
      </c>
      <c r="D242" s="8">
        <v>82</v>
      </c>
      <c r="E242" s="8">
        <v>41.82</v>
      </c>
      <c r="F242" s="10" t="s">
        <v>527</v>
      </c>
    </row>
    <row r="243" spans="1:6" ht="14.25" customHeight="1">
      <c r="A243" s="79">
        <v>38615</v>
      </c>
      <c r="B243" s="10" t="s">
        <v>513</v>
      </c>
      <c r="C243" s="10" t="s">
        <v>521</v>
      </c>
      <c r="D243" s="8">
        <v>70</v>
      </c>
      <c r="E243" s="8">
        <v>42.7</v>
      </c>
      <c r="F243" s="10" t="s">
        <v>515</v>
      </c>
    </row>
    <row r="244" spans="1:6" ht="14.25" customHeight="1">
      <c r="A244" s="79">
        <v>39171</v>
      </c>
      <c r="B244" s="10" t="s">
        <v>520</v>
      </c>
      <c r="C244" s="10" t="s">
        <v>424</v>
      </c>
      <c r="D244" s="8">
        <v>153</v>
      </c>
      <c r="E244" s="8">
        <v>122.4</v>
      </c>
      <c r="F244" s="10" t="s">
        <v>515</v>
      </c>
    </row>
    <row r="245" spans="1:6" ht="14.25" customHeight="1">
      <c r="A245" s="79">
        <v>38567</v>
      </c>
      <c r="B245" s="10" t="s">
        <v>429</v>
      </c>
      <c r="C245" s="10" t="s">
        <v>510</v>
      </c>
      <c r="D245" s="8">
        <v>232</v>
      </c>
      <c r="E245" s="8">
        <v>160.08</v>
      </c>
      <c r="F245" s="10" t="s">
        <v>527</v>
      </c>
    </row>
    <row r="246" spans="1:6" ht="14.25" customHeight="1">
      <c r="A246" s="79">
        <v>38650</v>
      </c>
      <c r="B246" s="10" t="s">
        <v>517</v>
      </c>
      <c r="C246" s="10" t="s">
        <v>526</v>
      </c>
      <c r="D246" s="8">
        <v>223</v>
      </c>
      <c r="E246" s="8">
        <v>176.17</v>
      </c>
      <c r="F246" s="10" t="s">
        <v>515</v>
      </c>
    </row>
    <row r="247" spans="1:6" ht="14.25" customHeight="1">
      <c r="A247" s="79">
        <v>38526</v>
      </c>
      <c r="B247" s="10" t="s">
        <v>513</v>
      </c>
      <c r="C247" s="10" t="s">
        <v>424</v>
      </c>
      <c r="D247" s="8">
        <v>207</v>
      </c>
      <c r="E247" s="8">
        <v>138.69</v>
      </c>
      <c r="F247" s="10" t="s">
        <v>524</v>
      </c>
    </row>
    <row r="248" spans="1:6" ht="14.25" customHeight="1">
      <c r="A248" s="79">
        <v>39002</v>
      </c>
      <c r="B248" s="10" t="s">
        <v>429</v>
      </c>
      <c r="C248" s="10" t="s">
        <v>510</v>
      </c>
      <c r="D248" s="8">
        <v>234</v>
      </c>
      <c r="E248" s="8">
        <v>102.96</v>
      </c>
      <c r="F248" s="10" t="s">
        <v>511</v>
      </c>
    </row>
    <row r="249" spans="1:6" ht="14.25" customHeight="1">
      <c r="A249" s="79">
        <v>38525</v>
      </c>
      <c r="B249" s="10" t="s">
        <v>509</v>
      </c>
      <c r="C249" s="10" t="s">
        <v>424</v>
      </c>
      <c r="D249" s="8">
        <v>1154</v>
      </c>
      <c r="E249" s="8">
        <v>484.68</v>
      </c>
      <c r="F249" s="10" t="s">
        <v>527</v>
      </c>
    </row>
    <row r="250" spans="1:6" ht="14.25" customHeight="1">
      <c r="A250" s="79">
        <v>38641</v>
      </c>
      <c r="B250" s="10" t="s">
        <v>509</v>
      </c>
      <c r="C250" s="10" t="s">
        <v>424</v>
      </c>
      <c r="D250" s="8">
        <v>68</v>
      </c>
      <c r="E250" s="8">
        <v>42.16</v>
      </c>
      <c r="F250" s="10" t="s">
        <v>527</v>
      </c>
    </row>
    <row r="251" spans="1:6" ht="14.25" customHeight="1">
      <c r="A251" s="79">
        <v>39551</v>
      </c>
      <c r="B251" s="10" t="s">
        <v>517</v>
      </c>
      <c r="C251" s="10" t="s">
        <v>521</v>
      </c>
      <c r="D251" s="8">
        <v>56</v>
      </c>
      <c r="E251" s="8">
        <v>38.08</v>
      </c>
      <c r="F251" s="10" t="s">
        <v>518</v>
      </c>
    </row>
    <row r="252" spans="1:6" ht="14.25" customHeight="1">
      <c r="A252" s="79">
        <v>39353</v>
      </c>
      <c r="B252" s="10" t="s">
        <v>520</v>
      </c>
      <c r="C252" s="10" t="s">
        <v>510</v>
      </c>
      <c r="D252" s="8">
        <v>209</v>
      </c>
      <c r="E252" s="8">
        <v>133.76</v>
      </c>
      <c r="F252" s="10" t="s">
        <v>518</v>
      </c>
    </row>
    <row r="253" spans="1:6" ht="14.25" customHeight="1">
      <c r="A253" s="79">
        <v>38940</v>
      </c>
      <c r="B253" s="10" t="s">
        <v>517</v>
      </c>
      <c r="C253" s="10" t="s">
        <v>514</v>
      </c>
      <c r="D253" s="8">
        <v>238</v>
      </c>
      <c r="E253" s="8">
        <v>166.6</v>
      </c>
      <c r="F253" s="10" t="s">
        <v>527</v>
      </c>
    </row>
    <row r="254" spans="1:6" ht="14.25" customHeight="1">
      <c r="A254" s="79">
        <v>39489</v>
      </c>
      <c r="B254" s="10" t="s">
        <v>429</v>
      </c>
      <c r="C254" s="10" t="s">
        <v>424</v>
      </c>
      <c r="D254" s="8">
        <v>727</v>
      </c>
      <c r="E254" s="8">
        <v>327.15</v>
      </c>
      <c r="F254" s="10" t="s">
        <v>518</v>
      </c>
    </row>
    <row r="255" spans="1:6" ht="14.25" customHeight="1">
      <c r="A255" s="79">
        <v>39310</v>
      </c>
      <c r="B255" s="10" t="s">
        <v>517</v>
      </c>
      <c r="C255" s="10" t="s">
        <v>424</v>
      </c>
      <c r="D255" s="8">
        <v>57</v>
      </c>
      <c r="E255" s="8">
        <v>24.51</v>
      </c>
      <c r="F255" s="10" t="s">
        <v>527</v>
      </c>
    </row>
    <row r="256" spans="1:6" ht="14.25" customHeight="1">
      <c r="A256" s="79">
        <v>38673</v>
      </c>
      <c r="B256" s="10" t="s">
        <v>429</v>
      </c>
      <c r="C256" s="10" t="s">
        <v>521</v>
      </c>
      <c r="D256" s="8">
        <v>214</v>
      </c>
      <c r="E256" s="8">
        <v>136.96</v>
      </c>
      <c r="F256" s="10" t="s">
        <v>527</v>
      </c>
    </row>
    <row r="257" spans="1:6" ht="14.25" customHeight="1">
      <c r="A257" s="79">
        <v>39604</v>
      </c>
      <c r="B257" s="10" t="s">
        <v>513</v>
      </c>
      <c r="C257" s="10" t="s">
        <v>521</v>
      </c>
      <c r="D257" s="8">
        <v>181</v>
      </c>
      <c r="E257" s="8">
        <v>86.88</v>
      </c>
      <c r="F257" s="10" t="s">
        <v>527</v>
      </c>
    </row>
    <row r="258" spans="1:6" ht="14.25" customHeight="1">
      <c r="A258" s="79">
        <v>39239</v>
      </c>
      <c r="B258" s="10" t="s">
        <v>509</v>
      </c>
      <c r="C258" s="10" t="s">
        <v>510</v>
      </c>
      <c r="D258" s="8">
        <v>138</v>
      </c>
      <c r="E258" s="8">
        <v>67.62</v>
      </c>
      <c r="F258" s="10" t="s">
        <v>511</v>
      </c>
    </row>
    <row r="259" spans="1:6" ht="14.25" customHeight="1">
      <c r="A259" s="79">
        <v>38782</v>
      </c>
      <c r="B259" s="10" t="s">
        <v>517</v>
      </c>
      <c r="C259" s="10" t="s">
        <v>510</v>
      </c>
      <c r="D259" s="8">
        <v>1098</v>
      </c>
      <c r="E259" s="8">
        <v>680.76</v>
      </c>
      <c r="F259" s="10" t="s">
        <v>518</v>
      </c>
    </row>
    <row r="260" spans="1:6" ht="14.25" customHeight="1">
      <c r="A260" s="79">
        <v>38924</v>
      </c>
      <c r="B260" s="10" t="s">
        <v>513</v>
      </c>
      <c r="C260" s="10" t="s">
        <v>514</v>
      </c>
      <c r="D260" s="8">
        <v>226</v>
      </c>
      <c r="E260" s="8">
        <v>119.78</v>
      </c>
      <c r="F260" s="10" t="s">
        <v>524</v>
      </c>
    </row>
    <row r="261" spans="1:6" ht="14.25" customHeight="1">
      <c r="A261" s="79">
        <v>39226</v>
      </c>
      <c r="B261" s="10" t="s">
        <v>520</v>
      </c>
      <c r="C261" s="10" t="s">
        <v>526</v>
      </c>
      <c r="D261" s="8">
        <v>227</v>
      </c>
      <c r="E261" s="8">
        <v>93.07</v>
      </c>
      <c r="F261" s="10" t="s">
        <v>527</v>
      </c>
    </row>
    <row r="262" spans="1:6" ht="14.25" customHeight="1">
      <c r="A262" s="79">
        <v>39088</v>
      </c>
      <c r="B262" s="10" t="s">
        <v>520</v>
      </c>
      <c r="C262" s="10" t="s">
        <v>510</v>
      </c>
      <c r="D262" s="8">
        <v>88</v>
      </c>
      <c r="E262" s="8">
        <v>40.48</v>
      </c>
      <c r="F262" s="10" t="s">
        <v>527</v>
      </c>
    </row>
    <row r="263" spans="1:6" ht="14.25" customHeight="1">
      <c r="A263" s="79">
        <v>39256</v>
      </c>
      <c r="B263" s="10" t="s">
        <v>429</v>
      </c>
      <c r="C263" s="10" t="s">
        <v>510</v>
      </c>
      <c r="D263" s="8">
        <v>191</v>
      </c>
      <c r="E263" s="8">
        <v>108.87</v>
      </c>
      <c r="F263" s="10" t="s">
        <v>524</v>
      </c>
    </row>
    <row r="264" spans="1:6" ht="14.25" customHeight="1">
      <c r="A264" s="79">
        <v>39465</v>
      </c>
      <c r="B264" s="10" t="s">
        <v>520</v>
      </c>
      <c r="C264" s="10" t="s">
        <v>526</v>
      </c>
      <c r="D264" s="8">
        <v>123</v>
      </c>
      <c r="E264" s="8">
        <v>97.17</v>
      </c>
      <c r="F264" s="10" t="s">
        <v>527</v>
      </c>
    </row>
    <row r="265" spans="1:6" ht="14.25" customHeight="1">
      <c r="A265" s="79">
        <v>38867</v>
      </c>
      <c r="B265" s="10" t="s">
        <v>509</v>
      </c>
      <c r="C265" s="10" t="s">
        <v>424</v>
      </c>
      <c r="D265" s="8">
        <v>97</v>
      </c>
      <c r="E265" s="8">
        <v>50.44</v>
      </c>
      <c r="F265" s="10" t="s">
        <v>518</v>
      </c>
    </row>
    <row r="266" spans="1:6" ht="14.25" customHeight="1">
      <c r="A266" s="79">
        <v>39621</v>
      </c>
      <c r="B266" s="10" t="s">
        <v>513</v>
      </c>
      <c r="C266" s="10" t="s">
        <v>510</v>
      </c>
      <c r="D266" s="8">
        <v>166</v>
      </c>
      <c r="E266" s="8">
        <v>132.8</v>
      </c>
      <c r="F266" s="10" t="s">
        <v>524</v>
      </c>
    </row>
    <row r="267" spans="1:6" ht="14.25" customHeight="1">
      <c r="A267" s="79">
        <v>39405</v>
      </c>
      <c r="B267" s="10" t="s">
        <v>517</v>
      </c>
      <c r="C267" s="10" t="s">
        <v>424</v>
      </c>
      <c r="D267" s="8">
        <v>210</v>
      </c>
      <c r="E267" s="8">
        <v>134.4</v>
      </c>
      <c r="F267" s="10" t="s">
        <v>518</v>
      </c>
    </row>
    <row r="268" spans="1:6" ht="14.25" customHeight="1">
      <c r="A268" s="79">
        <v>38826</v>
      </c>
      <c r="B268" s="10" t="s">
        <v>513</v>
      </c>
      <c r="C268" s="10" t="s">
        <v>526</v>
      </c>
      <c r="D268" s="8">
        <v>97</v>
      </c>
      <c r="E268" s="8">
        <v>42.68</v>
      </c>
      <c r="F268" s="10" t="s">
        <v>518</v>
      </c>
    </row>
    <row r="269" spans="1:6" ht="14.25" customHeight="1">
      <c r="A269" s="79">
        <v>38655</v>
      </c>
      <c r="B269" s="10" t="s">
        <v>520</v>
      </c>
      <c r="C269" s="10" t="s">
        <v>526</v>
      </c>
      <c r="D269" s="8">
        <v>1756</v>
      </c>
      <c r="E269" s="8">
        <v>965.8</v>
      </c>
      <c r="F269" s="10" t="s">
        <v>527</v>
      </c>
    </row>
    <row r="270" spans="1:6" ht="14.25" customHeight="1">
      <c r="A270" s="79">
        <v>39382</v>
      </c>
      <c r="B270" s="10" t="s">
        <v>520</v>
      </c>
      <c r="C270" s="10" t="s">
        <v>521</v>
      </c>
      <c r="D270" s="8">
        <v>144</v>
      </c>
      <c r="E270" s="8">
        <v>87.84</v>
      </c>
      <c r="F270" s="10" t="s">
        <v>518</v>
      </c>
    </row>
    <row r="271" spans="1:6" ht="14.25" customHeight="1">
      <c r="A271" s="79">
        <v>39268</v>
      </c>
      <c r="B271" s="10" t="s">
        <v>429</v>
      </c>
      <c r="C271" s="10" t="s">
        <v>510</v>
      </c>
      <c r="D271" s="8">
        <v>531</v>
      </c>
      <c r="E271" s="8">
        <v>387.63</v>
      </c>
      <c r="F271" s="10" t="s">
        <v>524</v>
      </c>
    </row>
    <row r="272" spans="1:6" ht="14.25" customHeight="1">
      <c r="A272" s="79">
        <v>39208</v>
      </c>
      <c r="B272" s="10" t="s">
        <v>513</v>
      </c>
      <c r="C272" s="10" t="s">
        <v>424</v>
      </c>
      <c r="D272" s="8">
        <v>55</v>
      </c>
      <c r="E272" s="8">
        <v>29.15</v>
      </c>
      <c r="F272" s="10" t="s">
        <v>524</v>
      </c>
    </row>
    <row r="273" spans="1:6" ht="14.25" customHeight="1">
      <c r="A273" s="79">
        <v>39604</v>
      </c>
      <c r="B273" s="10" t="s">
        <v>517</v>
      </c>
      <c r="C273" s="10" t="s">
        <v>514</v>
      </c>
      <c r="D273" s="8">
        <v>79</v>
      </c>
      <c r="E273" s="8">
        <v>37.92</v>
      </c>
      <c r="F273" s="10" t="s">
        <v>515</v>
      </c>
    </row>
    <row r="274" spans="1:6" ht="14.25" customHeight="1">
      <c r="A274" s="79">
        <v>38690</v>
      </c>
      <c r="B274" s="10" t="s">
        <v>509</v>
      </c>
      <c r="C274" s="10" t="s">
        <v>514</v>
      </c>
      <c r="D274" s="8">
        <v>93</v>
      </c>
      <c r="E274" s="8">
        <v>61.38</v>
      </c>
      <c r="F274" s="10" t="s">
        <v>518</v>
      </c>
    </row>
    <row r="275" spans="1:6" ht="14.25" customHeight="1">
      <c r="A275" s="79">
        <v>39458</v>
      </c>
      <c r="B275" s="10" t="s">
        <v>429</v>
      </c>
      <c r="C275" s="10" t="s">
        <v>514</v>
      </c>
      <c r="D275" s="8">
        <v>51</v>
      </c>
      <c r="E275" s="8">
        <v>31.62</v>
      </c>
      <c r="F275" s="10" t="s">
        <v>524</v>
      </c>
    </row>
    <row r="276" spans="1:6" ht="14.25" customHeight="1">
      <c r="A276" s="79">
        <v>39364</v>
      </c>
      <c r="B276" s="10" t="s">
        <v>429</v>
      </c>
      <c r="C276" s="10" t="s">
        <v>521</v>
      </c>
      <c r="D276" s="8">
        <v>199</v>
      </c>
      <c r="E276" s="8">
        <v>95.52</v>
      </c>
      <c r="F276" s="10" t="s">
        <v>511</v>
      </c>
    </row>
    <row r="277" spans="1:6" ht="14.25" customHeight="1">
      <c r="A277" s="79">
        <v>39358</v>
      </c>
      <c r="B277" s="10" t="s">
        <v>517</v>
      </c>
      <c r="C277" s="10" t="s">
        <v>526</v>
      </c>
      <c r="D277" s="8">
        <v>160</v>
      </c>
      <c r="E277" s="8">
        <v>70.4</v>
      </c>
      <c r="F277" s="10" t="s">
        <v>511</v>
      </c>
    </row>
    <row r="278" spans="1:6" ht="14.25" customHeight="1">
      <c r="A278" s="79">
        <v>38737</v>
      </c>
      <c r="B278" s="10" t="s">
        <v>520</v>
      </c>
      <c r="C278" s="10" t="s">
        <v>510</v>
      </c>
      <c r="D278" s="8">
        <v>153</v>
      </c>
      <c r="E278" s="8">
        <v>81.09</v>
      </c>
      <c r="F278" s="10" t="s">
        <v>524</v>
      </c>
    </row>
    <row r="279" spans="1:6" ht="14.25" customHeight="1">
      <c r="A279" s="79">
        <v>38724</v>
      </c>
      <c r="B279" s="10" t="s">
        <v>513</v>
      </c>
      <c r="C279" s="10" t="s">
        <v>510</v>
      </c>
      <c r="D279" s="8">
        <v>1435</v>
      </c>
      <c r="E279" s="8">
        <v>574</v>
      </c>
      <c r="F279" s="10" t="s">
        <v>527</v>
      </c>
    </row>
    <row r="280" spans="1:6" ht="14.25" customHeight="1">
      <c r="A280" s="79">
        <v>39102</v>
      </c>
      <c r="B280" s="10" t="s">
        <v>429</v>
      </c>
      <c r="C280" s="10" t="s">
        <v>514</v>
      </c>
      <c r="D280" s="8">
        <v>172</v>
      </c>
      <c r="E280" s="8">
        <v>127.28</v>
      </c>
      <c r="F280" s="10" t="s">
        <v>524</v>
      </c>
    </row>
    <row r="281" spans="1:6" ht="14.25" customHeight="1">
      <c r="A281" s="79">
        <v>39159</v>
      </c>
      <c r="B281" s="10" t="s">
        <v>513</v>
      </c>
      <c r="C281" s="10" t="s">
        <v>526</v>
      </c>
      <c r="D281" s="8">
        <v>217</v>
      </c>
      <c r="E281" s="8">
        <v>156.24</v>
      </c>
      <c r="F281" s="10" t="s">
        <v>527</v>
      </c>
    </row>
    <row r="282" spans="1:6" ht="14.25" customHeight="1">
      <c r="A282" s="79">
        <v>39152</v>
      </c>
      <c r="B282" s="10" t="s">
        <v>429</v>
      </c>
      <c r="C282" s="10" t="s">
        <v>521</v>
      </c>
      <c r="D282" s="8">
        <v>108</v>
      </c>
      <c r="E282" s="8">
        <v>81</v>
      </c>
      <c r="F282" s="10" t="s">
        <v>515</v>
      </c>
    </row>
    <row r="283" spans="1:6" ht="14.25" customHeight="1">
      <c r="A283" s="79">
        <v>38881</v>
      </c>
      <c r="B283" s="10" t="s">
        <v>520</v>
      </c>
      <c r="C283" s="10" t="s">
        <v>514</v>
      </c>
      <c r="D283" s="8">
        <v>51</v>
      </c>
      <c r="E283" s="8">
        <v>26.52</v>
      </c>
      <c r="F283" s="10" t="s">
        <v>511</v>
      </c>
    </row>
    <row r="284" spans="1:6" ht="14.25" customHeight="1">
      <c r="A284" s="79">
        <v>39412</v>
      </c>
      <c r="B284" s="10" t="s">
        <v>429</v>
      </c>
      <c r="C284" s="10" t="s">
        <v>424</v>
      </c>
      <c r="D284" s="8">
        <v>160</v>
      </c>
      <c r="E284" s="8">
        <v>86.4</v>
      </c>
      <c r="F284" s="10" t="s">
        <v>527</v>
      </c>
    </row>
    <row r="285" spans="1:6" ht="14.25" customHeight="1">
      <c r="A285" s="79">
        <v>38866</v>
      </c>
      <c r="B285" s="10" t="s">
        <v>509</v>
      </c>
      <c r="C285" s="10" t="s">
        <v>424</v>
      </c>
      <c r="D285" s="8">
        <v>110</v>
      </c>
      <c r="E285" s="8">
        <v>88</v>
      </c>
      <c r="F285" s="10" t="s">
        <v>515</v>
      </c>
    </row>
    <row r="286" spans="1:6" ht="14.25" customHeight="1">
      <c r="A286" s="79">
        <v>38707</v>
      </c>
      <c r="B286" s="10" t="s">
        <v>520</v>
      </c>
      <c r="C286" s="10" t="s">
        <v>514</v>
      </c>
      <c r="D286" s="8">
        <v>194</v>
      </c>
      <c r="E286" s="8">
        <v>147.44</v>
      </c>
      <c r="F286" s="10" t="s">
        <v>524</v>
      </c>
    </row>
    <row r="287" spans="1:6" ht="14.25" customHeight="1">
      <c r="A287" s="79">
        <v>39044</v>
      </c>
      <c r="B287" s="10" t="s">
        <v>517</v>
      </c>
      <c r="C287" s="10" t="s">
        <v>521</v>
      </c>
      <c r="D287" s="8">
        <v>202</v>
      </c>
      <c r="E287" s="8">
        <v>103.02</v>
      </c>
      <c r="F287" s="10" t="s">
        <v>527</v>
      </c>
    </row>
    <row r="288" spans="1:6" ht="14.25" customHeight="1">
      <c r="A288" s="79">
        <v>39145</v>
      </c>
      <c r="B288" s="10" t="s">
        <v>517</v>
      </c>
      <c r="C288" s="10" t="s">
        <v>510</v>
      </c>
      <c r="D288" s="8">
        <v>1061</v>
      </c>
      <c r="E288" s="8">
        <v>583.55</v>
      </c>
      <c r="F288" s="10" t="s">
        <v>527</v>
      </c>
    </row>
    <row r="289" spans="1:6" ht="14.25" customHeight="1">
      <c r="A289" s="79">
        <v>38656</v>
      </c>
      <c r="B289" s="10" t="s">
        <v>429</v>
      </c>
      <c r="C289" s="10" t="s">
        <v>526</v>
      </c>
      <c r="D289" s="8">
        <v>1373</v>
      </c>
      <c r="E289" s="8">
        <v>741.42</v>
      </c>
      <c r="F289" s="10" t="s">
        <v>527</v>
      </c>
    </row>
    <row r="290" spans="1:6" ht="14.25" customHeight="1">
      <c r="A290" s="79">
        <v>38726</v>
      </c>
      <c r="B290" s="10" t="s">
        <v>429</v>
      </c>
      <c r="C290" s="10" t="s">
        <v>510</v>
      </c>
      <c r="D290" s="8">
        <v>216</v>
      </c>
      <c r="E290" s="8">
        <v>123.12</v>
      </c>
      <c r="F290" s="10" t="s">
        <v>511</v>
      </c>
    </row>
    <row r="291" spans="1:6" ht="14.25" customHeight="1">
      <c r="A291" s="79">
        <v>38516</v>
      </c>
      <c r="B291" s="10" t="s">
        <v>509</v>
      </c>
      <c r="C291" s="10" t="s">
        <v>510</v>
      </c>
      <c r="D291" s="8">
        <v>130</v>
      </c>
      <c r="E291" s="8">
        <v>85.8</v>
      </c>
      <c r="F291" s="10" t="s">
        <v>518</v>
      </c>
    </row>
    <row r="292" spans="1:6" ht="14.25" customHeight="1">
      <c r="A292" s="79">
        <v>39248</v>
      </c>
      <c r="B292" s="10" t="s">
        <v>509</v>
      </c>
      <c r="C292" s="10" t="s">
        <v>424</v>
      </c>
      <c r="D292" s="8">
        <v>107</v>
      </c>
      <c r="E292" s="8">
        <v>66.34</v>
      </c>
      <c r="F292" s="10" t="s">
        <v>524</v>
      </c>
    </row>
    <row r="293" spans="1:6" ht="14.25" customHeight="1">
      <c r="A293" s="79">
        <v>38958</v>
      </c>
      <c r="B293" s="10" t="s">
        <v>429</v>
      </c>
      <c r="C293" s="10" t="s">
        <v>510</v>
      </c>
      <c r="D293" s="8">
        <v>63</v>
      </c>
      <c r="E293" s="8">
        <v>37.17</v>
      </c>
      <c r="F293" s="10" t="s">
        <v>527</v>
      </c>
    </row>
    <row r="294" spans="1:6" ht="14.25" customHeight="1">
      <c r="A294" s="79">
        <v>38503</v>
      </c>
      <c r="B294" s="10" t="s">
        <v>513</v>
      </c>
      <c r="C294" s="10" t="s">
        <v>514</v>
      </c>
      <c r="D294" s="8">
        <v>169</v>
      </c>
      <c r="E294" s="8">
        <v>89.57</v>
      </c>
      <c r="F294" s="10" t="s">
        <v>518</v>
      </c>
    </row>
    <row r="295" spans="1:6" ht="14.25" customHeight="1">
      <c r="A295" s="79">
        <v>38680</v>
      </c>
      <c r="B295" s="10" t="s">
        <v>509</v>
      </c>
      <c r="C295" s="10" t="s">
        <v>424</v>
      </c>
      <c r="D295" s="8">
        <v>113</v>
      </c>
      <c r="E295" s="8">
        <v>67.8</v>
      </c>
      <c r="F295" s="10" t="s">
        <v>524</v>
      </c>
    </row>
    <row r="296" spans="1:6" ht="14.25" customHeight="1">
      <c r="A296" s="79">
        <v>39617</v>
      </c>
      <c r="B296" s="10" t="s">
        <v>509</v>
      </c>
      <c r="C296" s="10" t="s">
        <v>514</v>
      </c>
      <c r="D296" s="8">
        <v>86</v>
      </c>
      <c r="E296" s="8">
        <v>55.04</v>
      </c>
      <c r="F296" s="10" t="s">
        <v>511</v>
      </c>
    </row>
    <row r="297" spans="1:6" ht="14.25" customHeight="1">
      <c r="A297" s="79">
        <v>38659</v>
      </c>
      <c r="B297" s="10" t="s">
        <v>517</v>
      </c>
      <c r="C297" s="10" t="s">
        <v>521</v>
      </c>
      <c r="D297" s="8">
        <v>130</v>
      </c>
      <c r="E297" s="8">
        <v>75.4</v>
      </c>
      <c r="F297" s="10" t="s">
        <v>524</v>
      </c>
    </row>
    <row r="298" spans="1:6" ht="14.25" customHeight="1">
      <c r="A298" s="79">
        <v>39627</v>
      </c>
      <c r="B298" s="10" t="s">
        <v>513</v>
      </c>
      <c r="C298" s="10" t="s">
        <v>510</v>
      </c>
      <c r="D298" s="8">
        <v>184</v>
      </c>
      <c r="E298" s="8">
        <v>141.68</v>
      </c>
      <c r="F298" s="10" t="s">
        <v>524</v>
      </c>
    </row>
    <row r="299" spans="1:6" ht="14.25" customHeight="1">
      <c r="A299" s="79">
        <v>39168</v>
      </c>
      <c r="B299" s="10" t="s">
        <v>513</v>
      </c>
      <c r="C299" s="10" t="s">
        <v>521</v>
      </c>
      <c r="D299" s="8">
        <v>1450</v>
      </c>
      <c r="E299" s="8">
        <v>1116.5</v>
      </c>
      <c r="F299" s="10" t="s">
        <v>515</v>
      </c>
    </row>
    <row r="300" spans="1:6" ht="14.25" customHeight="1">
      <c r="A300" s="79">
        <v>39225</v>
      </c>
      <c r="B300" s="10" t="s">
        <v>517</v>
      </c>
      <c r="C300" s="10" t="s">
        <v>514</v>
      </c>
      <c r="D300" s="8">
        <v>140</v>
      </c>
      <c r="E300" s="8">
        <v>75.6</v>
      </c>
      <c r="F300" s="10" t="s">
        <v>527</v>
      </c>
    </row>
    <row r="301" spans="1:6" ht="14.25" customHeight="1">
      <c r="A301" s="79">
        <v>39537</v>
      </c>
      <c r="B301" s="10" t="s">
        <v>513</v>
      </c>
      <c r="C301" s="10" t="s">
        <v>526</v>
      </c>
      <c r="D301" s="8">
        <v>79</v>
      </c>
      <c r="E301" s="8">
        <v>37.92</v>
      </c>
      <c r="F301" s="10" t="s">
        <v>518</v>
      </c>
    </row>
    <row r="302" spans="1:6" ht="14.25" customHeight="1">
      <c r="A302" s="79">
        <v>39451</v>
      </c>
      <c r="B302" s="10" t="s">
        <v>517</v>
      </c>
      <c r="C302" s="10" t="s">
        <v>514</v>
      </c>
      <c r="D302" s="8">
        <v>51</v>
      </c>
      <c r="E302" s="8">
        <v>27.03</v>
      </c>
      <c r="F302" s="10" t="s">
        <v>524</v>
      </c>
    </row>
    <row r="303" spans="1:6" ht="14.25" customHeight="1">
      <c r="A303" s="79">
        <v>39043</v>
      </c>
      <c r="B303" s="10" t="s">
        <v>513</v>
      </c>
      <c r="C303" s="10" t="s">
        <v>514</v>
      </c>
      <c r="D303" s="8">
        <v>242</v>
      </c>
      <c r="E303" s="8">
        <v>166.98</v>
      </c>
      <c r="F303" s="10" t="s">
        <v>518</v>
      </c>
    </row>
    <row r="304" spans="1:6" ht="14.25" customHeight="1">
      <c r="A304" s="79">
        <v>38828</v>
      </c>
      <c r="B304" s="10" t="s">
        <v>513</v>
      </c>
      <c r="C304" s="10" t="s">
        <v>424</v>
      </c>
      <c r="D304" s="8">
        <v>221</v>
      </c>
      <c r="E304" s="8">
        <v>154.7</v>
      </c>
      <c r="F304" s="10" t="s">
        <v>527</v>
      </c>
    </row>
    <row r="305" spans="1:6" ht="14.25" customHeight="1">
      <c r="A305" s="79">
        <v>38601</v>
      </c>
      <c r="B305" s="10" t="s">
        <v>509</v>
      </c>
      <c r="C305" s="10" t="s">
        <v>510</v>
      </c>
      <c r="D305" s="8">
        <v>1158</v>
      </c>
      <c r="E305" s="8">
        <v>509.52</v>
      </c>
      <c r="F305" s="10" t="s">
        <v>511</v>
      </c>
    </row>
    <row r="306" spans="1:6" ht="14.25" customHeight="1">
      <c r="A306" s="79">
        <v>39049</v>
      </c>
      <c r="B306" s="10" t="s">
        <v>429</v>
      </c>
      <c r="C306" s="10" t="s">
        <v>526</v>
      </c>
      <c r="D306" s="8">
        <v>208</v>
      </c>
      <c r="E306" s="8">
        <v>160.16</v>
      </c>
      <c r="F306" s="10" t="s">
        <v>518</v>
      </c>
    </row>
    <row r="307" spans="1:6" ht="14.25" customHeight="1">
      <c r="A307" s="79">
        <v>39509</v>
      </c>
      <c r="B307" s="10" t="s">
        <v>520</v>
      </c>
      <c r="C307" s="10" t="s">
        <v>526</v>
      </c>
      <c r="D307" s="8">
        <v>129</v>
      </c>
      <c r="E307" s="8">
        <v>81.27</v>
      </c>
      <c r="F307" s="10" t="s">
        <v>524</v>
      </c>
    </row>
    <row r="308" spans="1:6" ht="14.25" customHeight="1">
      <c r="A308" s="79">
        <v>39300</v>
      </c>
      <c r="B308" s="10" t="s">
        <v>509</v>
      </c>
      <c r="C308" s="10" t="s">
        <v>521</v>
      </c>
      <c r="D308" s="8">
        <v>107</v>
      </c>
      <c r="E308" s="8">
        <v>62.06</v>
      </c>
      <c r="F308" s="10" t="s">
        <v>527</v>
      </c>
    </row>
    <row r="309" spans="1:6" ht="14.25" customHeight="1">
      <c r="A309" s="79">
        <v>39074</v>
      </c>
      <c r="B309" s="10" t="s">
        <v>520</v>
      </c>
      <c r="C309" s="10" t="s">
        <v>521</v>
      </c>
      <c r="D309" s="8">
        <v>1494</v>
      </c>
      <c r="E309" s="8">
        <v>1150.38</v>
      </c>
      <c r="F309" s="10" t="s">
        <v>524</v>
      </c>
    </row>
    <row r="310" spans="1:6" ht="14.25" customHeight="1">
      <c r="A310" s="79">
        <v>38711</v>
      </c>
      <c r="B310" s="10" t="s">
        <v>513</v>
      </c>
      <c r="C310" s="10" t="s">
        <v>510</v>
      </c>
      <c r="D310" s="8">
        <v>75</v>
      </c>
      <c r="E310" s="8">
        <v>57.75</v>
      </c>
      <c r="F310" s="10" t="s">
        <v>524</v>
      </c>
    </row>
    <row r="311" spans="1:6" ht="14.25" customHeight="1">
      <c r="A311" s="79">
        <v>38868</v>
      </c>
      <c r="B311" s="10" t="s">
        <v>517</v>
      </c>
      <c r="C311" s="10" t="s">
        <v>510</v>
      </c>
      <c r="D311" s="8">
        <v>122</v>
      </c>
      <c r="E311" s="8">
        <v>76.86</v>
      </c>
      <c r="F311" s="10" t="s">
        <v>524</v>
      </c>
    </row>
    <row r="312" spans="1:6" ht="14.25" customHeight="1">
      <c r="A312" s="79">
        <v>39306</v>
      </c>
      <c r="B312" s="10" t="s">
        <v>429</v>
      </c>
      <c r="C312" s="10" t="s">
        <v>510</v>
      </c>
      <c r="D312" s="8">
        <v>62</v>
      </c>
      <c r="E312" s="8">
        <v>25.42</v>
      </c>
      <c r="F312" s="10" t="s">
        <v>527</v>
      </c>
    </row>
    <row r="313" spans="1:6" ht="14.25" customHeight="1">
      <c r="A313" s="79">
        <v>38650</v>
      </c>
      <c r="B313" s="10" t="s">
        <v>513</v>
      </c>
      <c r="C313" s="10" t="s">
        <v>424</v>
      </c>
      <c r="D313" s="8">
        <v>74</v>
      </c>
      <c r="E313" s="8">
        <v>48.84</v>
      </c>
      <c r="F313" s="10" t="s">
        <v>524</v>
      </c>
    </row>
    <row r="314" spans="1:6" ht="14.25" customHeight="1">
      <c r="A314" s="79">
        <v>39097</v>
      </c>
      <c r="B314" s="10" t="s">
        <v>429</v>
      </c>
      <c r="C314" s="10" t="s">
        <v>514</v>
      </c>
      <c r="D314" s="8">
        <v>139</v>
      </c>
      <c r="E314" s="8">
        <v>107.03</v>
      </c>
      <c r="F314" s="10" t="s">
        <v>527</v>
      </c>
    </row>
    <row r="315" spans="1:6" ht="14.25" customHeight="1">
      <c r="A315" s="79">
        <v>39316</v>
      </c>
      <c r="B315" s="10" t="s">
        <v>517</v>
      </c>
      <c r="C315" s="10" t="s">
        <v>514</v>
      </c>
      <c r="D315" s="8">
        <v>88</v>
      </c>
      <c r="E315" s="8">
        <v>49.28</v>
      </c>
      <c r="F315" s="10" t="s">
        <v>511</v>
      </c>
    </row>
    <row r="316" spans="1:6" ht="14.25" customHeight="1">
      <c r="A316" s="79">
        <v>39154</v>
      </c>
      <c r="B316" s="10" t="s">
        <v>517</v>
      </c>
      <c r="C316" s="10" t="s">
        <v>424</v>
      </c>
      <c r="D316" s="8">
        <v>102</v>
      </c>
      <c r="E316" s="8">
        <v>61.2</v>
      </c>
      <c r="F316" s="10" t="s">
        <v>527</v>
      </c>
    </row>
    <row r="317" spans="1:6" ht="14.25" customHeight="1">
      <c r="A317" s="79">
        <v>39137</v>
      </c>
      <c r="B317" s="10" t="s">
        <v>513</v>
      </c>
      <c r="C317" s="10" t="s">
        <v>424</v>
      </c>
      <c r="D317" s="8">
        <v>90</v>
      </c>
      <c r="E317" s="8">
        <v>36.9</v>
      </c>
      <c r="F317" s="10" t="s">
        <v>524</v>
      </c>
    </row>
    <row r="318" spans="1:6" ht="14.25" customHeight="1">
      <c r="A318" s="79">
        <v>38750</v>
      </c>
      <c r="B318" s="10" t="s">
        <v>517</v>
      </c>
      <c r="C318" s="10" t="s">
        <v>526</v>
      </c>
      <c r="D318" s="8">
        <v>77</v>
      </c>
      <c r="E318" s="8">
        <v>30.8</v>
      </c>
      <c r="F318" s="10" t="s">
        <v>527</v>
      </c>
    </row>
    <row r="319" spans="1:6" ht="14.25" customHeight="1">
      <c r="A319" s="79">
        <v>38778</v>
      </c>
      <c r="B319" s="10" t="s">
        <v>429</v>
      </c>
      <c r="C319" s="10" t="s">
        <v>424</v>
      </c>
      <c r="D319" s="8">
        <v>1569</v>
      </c>
      <c r="E319" s="8">
        <v>737.43</v>
      </c>
      <c r="F319" s="10" t="s">
        <v>515</v>
      </c>
    </row>
    <row r="320" spans="1:6" ht="14.25" customHeight="1">
      <c r="A320" s="79">
        <v>39102</v>
      </c>
      <c r="B320" s="10" t="s">
        <v>517</v>
      </c>
      <c r="C320" s="10" t="s">
        <v>424</v>
      </c>
      <c r="D320" s="8">
        <v>204</v>
      </c>
      <c r="E320" s="8">
        <v>116.28</v>
      </c>
      <c r="F320" s="10" t="s">
        <v>518</v>
      </c>
    </row>
    <row r="321" spans="1:6" ht="14.25" customHeight="1">
      <c r="A321" s="79">
        <v>39534</v>
      </c>
      <c r="B321" s="10" t="s">
        <v>509</v>
      </c>
      <c r="C321" s="10" t="s">
        <v>514</v>
      </c>
      <c r="D321" s="8">
        <v>160</v>
      </c>
      <c r="E321" s="8">
        <v>108.8</v>
      </c>
      <c r="F321" s="10" t="s">
        <v>511</v>
      </c>
    </row>
    <row r="322" spans="1:6" ht="14.25" customHeight="1">
      <c r="A322" s="79">
        <v>38565</v>
      </c>
      <c r="B322" s="10" t="s">
        <v>513</v>
      </c>
      <c r="C322" s="10" t="s">
        <v>424</v>
      </c>
      <c r="D322" s="8">
        <v>949</v>
      </c>
      <c r="E322" s="8">
        <v>740.22</v>
      </c>
      <c r="F322" s="10" t="s">
        <v>511</v>
      </c>
    </row>
    <row r="323" spans="1:6" ht="14.25" customHeight="1">
      <c r="A323" s="79">
        <v>39460</v>
      </c>
      <c r="B323" s="10" t="s">
        <v>517</v>
      </c>
      <c r="C323" s="10" t="s">
        <v>521</v>
      </c>
      <c r="D323" s="8">
        <v>232</v>
      </c>
      <c r="E323" s="8">
        <v>120.64</v>
      </c>
      <c r="F323" s="10" t="s">
        <v>527</v>
      </c>
    </row>
    <row r="324" spans="1:6" ht="14.25" customHeight="1">
      <c r="A324" s="79">
        <v>38871</v>
      </c>
      <c r="B324" s="10" t="s">
        <v>513</v>
      </c>
      <c r="C324" s="10" t="s">
        <v>424</v>
      </c>
      <c r="D324" s="8">
        <v>201</v>
      </c>
      <c r="E324" s="8">
        <v>124.62</v>
      </c>
      <c r="F324" s="10" t="s">
        <v>518</v>
      </c>
    </row>
    <row r="325" spans="1:6" ht="14.25" customHeight="1">
      <c r="A325" s="79">
        <v>39623</v>
      </c>
      <c r="B325" s="10" t="s">
        <v>520</v>
      </c>
      <c r="C325" s="10" t="s">
        <v>424</v>
      </c>
      <c r="D325" s="8">
        <v>78</v>
      </c>
      <c r="E325" s="8">
        <v>59.28</v>
      </c>
      <c r="F325" s="10" t="s">
        <v>524</v>
      </c>
    </row>
    <row r="326" spans="1:6" ht="14.25" customHeight="1">
      <c r="A326" s="79">
        <v>39496</v>
      </c>
      <c r="B326" s="10" t="s">
        <v>429</v>
      </c>
      <c r="C326" s="10" t="s">
        <v>514</v>
      </c>
      <c r="D326" s="8">
        <v>95</v>
      </c>
      <c r="E326" s="8">
        <v>59.85</v>
      </c>
      <c r="F326" s="10" t="s">
        <v>518</v>
      </c>
    </row>
    <row r="327" spans="1:6" ht="14.25" customHeight="1">
      <c r="A327" s="79">
        <v>39353</v>
      </c>
      <c r="B327" s="10" t="s">
        <v>429</v>
      </c>
      <c r="C327" s="10" t="s">
        <v>526</v>
      </c>
      <c r="D327" s="8">
        <v>51</v>
      </c>
      <c r="E327" s="8">
        <v>21.93</v>
      </c>
      <c r="F327" s="10" t="s">
        <v>518</v>
      </c>
    </row>
    <row r="328" spans="1:6" ht="14.25" customHeight="1">
      <c r="A328" s="79">
        <v>38697</v>
      </c>
      <c r="B328" s="10" t="s">
        <v>520</v>
      </c>
      <c r="C328" s="10" t="s">
        <v>510</v>
      </c>
      <c r="D328" s="8">
        <v>169</v>
      </c>
      <c r="E328" s="8">
        <v>69.29</v>
      </c>
      <c r="F328" s="10" t="s">
        <v>518</v>
      </c>
    </row>
    <row r="329" spans="1:6" ht="14.25" customHeight="1">
      <c r="A329" s="79">
        <v>39332</v>
      </c>
      <c r="B329" s="10" t="s">
        <v>509</v>
      </c>
      <c r="C329" s="10" t="s">
        <v>526</v>
      </c>
      <c r="D329" s="8">
        <v>1430</v>
      </c>
      <c r="E329" s="8">
        <v>672.1</v>
      </c>
      <c r="F329" s="10" t="s">
        <v>527</v>
      </c>
    </row>
    <row r="330" spans="1:6" ht="14.25" customHeight="1">
      <c r="A330" s="79">
        <v>38649</v>
      </c>
      <c r="B330" s="10" t="s">
        <v>517</v>
      </c>
      <c r="C330" s="10" t="s">
        <v>424</v>
      </c>
      <c r="D330" s="8">
        <v>119</v>
      </c>
      <c r="E330" s="8">
        <v>84.49</v>
      </c>
      <c r="F330" s="10" t="s">
        <v>515</v>
      </c>
    </row>
    <row r="331" spans="1:6" ht="14.25" customHeight="1">
      <c r="A331" s="79">
        <v>39025</v>
      </c>
      <c r="B331" s="10" t="s">
        <v>520</v>
      </c>
      <c r="C331" s="10" t="s">
        <v>510</v>
      </c>
      <c r="D331" s="8">
        <v>159</v>
      </c>
      <c r="E331" s="8">
        <v>71.55</v>
      </c>
      <c r="F331" s="10" t="s">
        <v>515</v>
      </c>
    </row>
    <row r="332" spans="1:6" ht="14.25" customHeight="1">
      <c r="A332" s="79">
        <v>38732</v>
      </c>
      <c r="B332" s="10" t="s">
        <v>517</v>
      </c>
      <c r="C332" s="10" t="s">
        <v>514</v>
      </c>
      <c r="D332" s="8">
        <v>180</v>
      </c>
      <c r="E332" s="8">
        <v>102.6</v>
      </c>
      <c r="F332" s="10" t="s">
        <v>518</v>
      </c>
    </row>
    <row r="333" spans="1:6" ht="14.25" customHeight="1">
      <c r="A333" s="79">
        <v>38589</v>
      </c>
      <c r="B333" s="10" t="s">
        <v>517</v>
      </c>
      <c r="C333" s="10" t="s">
        <v>526</v>
      </c>
      <c r="D333" s="8">
        <v>238</v>
      </c>
      <c r="E333" s="8">
        <v>138.04</v>
      </c>
      <c r="F333" s="10" t="s">
        <v>511</v>
      </c>
    </row>
    <row r="334" spans="1:6" ht="14.25" customHeight="1">
      <c r="A334" s="79">
        <v>38626</v>
      </c>
      <c r="B334" s="10" t="s">
        <v>513</v>
      </c>
      <c r="C334" s="10" t="s">
        <v>526</v>
      </c>
      <c r="D334" s="8">
        <v>113</v>
      </c>
      <c r="E334" s="8">
        <v>83.62</v>
      </c>
      <c r="F334" s="10" t="s">
        <v>527</v>
      </c>
    </row>
    <row r="335" spans="1:6" ht="14.25" customHeight="1">
      <c r="A335" s="79">
        <v>39337</v>
      </c>
      <c r="B335" s="10" t="s">
        <v>429</v>
      </c>
      <c r="C335" s="10" t="s">
        <v>424</v>
      </c>
      <c r="D335" s="8">
        <v>192</v>
      </c>
      <c r="E335" s="8">
        <v>144</v>
      </c>
      <c r="F335" s="10" t="s">
        <v>527</v>
      </c>
    </row>
    <row r="336" spans="1:6" ht="14.25" customHeight="1">
      <c r="A336" s="79">
        <v>38534</v>
      </c>
      <c r="B336" s="10" t="s">
        <v>517</v>
      </c>
      <c r="C336" s="10" t="s">
        <v>424</v>
      </c>
      <c r="D336" s="8">
        <v>151</v>
      </c>
      <c r="E336" s="8">
        <v>80.03</v>
      </c>
      <c r="F336" s="10" t="s">
        <v>524</v>
      </c>
    </row>
    <row r="337" spans="1:6" ht="14.25" customHeight="1">
      <c r="A337" s="79">
        <v>39332</v>
      </c>
      <c r="B337" s="10" t="s">
        <v>509</v>
      </c>
      <c r="C337" s="10" t="s">
        <v>510</v>
      </c>
      <c r="D337" s="8">
        <v>170</v>
      </c>
      <c r="E337" s="8">
        <v>136</v>
      </c>
      <c r="F337" s="10" t="s">
        <v>518</v>
      </c>
    </row>
    <row r="338" spans="1:6" ht="14.25" customHeight="1">
      <c r="A338" s="79">
        <v>39419</v>
      </c>
      <c r="B338" s="10" t="s">
        <v>509</v>
      </c>
      <c r="C338" s="10" t="s">
        <v>526</v>
      </c>
      <c r="D338" s="8">
        <v>80</v>
      </c>
      <c r="E338" s="8">
        <v>40.8</v>
      </c>
      <c r="F338" s="10" t="s">
        <v>524</v>
      </c>
    </row>
    <row r="339" spans="1:6" ht="14.25" customHeight="1">
      <c r="A339" s="79">
        <v>39104</v>
      </c>
      <c r="B339" s="10" t="s">
        <v>513</v>
      </c>
      <c r="C339" s="10" t="s">
        <v>526</v>
      </c>
      <c r="D339" s="8">
        <v>810</v>
      </c>
      <c r="E339" s="8">
        <v>380.7</v>
      </c>
      <c r="F339" s="10" t="s">
        <v>524</v>
      </c>
    </row>
    <row r="340" spans="1:6" ht="14.25" customHeight="1">
      <c r="A340" s="79">
        <v>39602</v>
      </c>
      <c r="B340" s="10" t="s">
        <v>517</v>
      </c>
      <c r="C340" s="10" t="s">
        <v>424</v>
      </c>
      <c r="D340" s="8">
        <v>235</v>
      </c>
      <c r="E340" s="8">
        <v>103.4</v>
      </c>
      <c r="F340" s="10" t="s">
        <v>527</v>
      </c>
    </row>
    <row r="341" spans="1:6" ht="14.25" customHeight="1">
      <c r="A341" s="79">
        <v>39536</v>
      </c>
      <c r="B341" s="10" t="s">
        <v>520</v>
      </c>
      <c r="C341" s="10" t="s">
        <v>424</v>
      </c>
      <c r="D341" s="8">
        <v>97</v>
      </c>
      <c r="E341" s="8">
        <v>61.11</v>
      </c>
      <c r="F341" s="10" t="s">
        <v>524</v>
      </c>
    </row>
    <row r="342" spans="1:6" ht="14.25" customHeight="1">
      <c r="A342" s="79">
        <v>39441</v>
      </c>
      <c r="B342" s="10" t="s">
        <v>513</v>
      </c>
      <c r="C342" s="10" t="s">
        <v>514</v>
      </c>
      <c r="D342" s="8">
        <v>76</v>
      </c>
      <c r="E342" s="8">
        <v>37.24</v>
      </c>
      <c r="F342" s="10" t="s">
        <v>511</v>
      </c>
    </row>
    <row r="343" spans="1:6" ht="14.25" customHeight="1">
      <c r="A343" s="79">
        <v>39144</v>
      </c>
      <c r="B343" s="10" t="s">
        <v>520</v>
      </c>
      <c r="C343" s="10" t="s">
        <v>510</v>
      </c>
      <c r="D343" s="8">
        <v>213</v>
      </c>
      <c r="E343" s="8">
        <v>108.63</v>
      </c>
      <c r="F343" s="10" t="s">
        <v>527</v>
      </c>
    </row>
    <row r="344" spans="1:6" ht="14.25" customHeight="1">
      <c r="A344" s="79">
        <v>39469</v>
      </c>
      <c r="B344" s="10" t="s">
        <v>429</v>
      </c>
      <c r="C344" s="10" t="s">
        <v>526</v>
      </c>
      <c r="D344" s="8">
        <v>247</v>
      </c>
      <c r="E344" s="8">
        <v>140.79</v>
      </c>
      <c r="F344" s="10" t="s">
        <v>527</v>
      </c>
    </row>
    <row r="345" spans="1:6" ht="14.25" customHeight="1">
      <c r="A345" s="79">
        <v>38856</v>
      </c>
      <c r="B345" s="10" t="s">
        <v>517</v>
      </c>
      <c r="C345" s="10" t="s">
        <v>424</v>
      </c>
      <c r="D345" s="8">
        <v>109</v>
      </c>
      <c r="E345" s="8">
        <v>73.03</v>
      </c>
      <c r="F345" s="10" t="s">
        <v>524</v>
      </c>
    </row>
    <row r="346" spans="1:6" ht="14.25" customHeight="1">
      <c r="A346" s="79">
        <v>38719</v>
      </c>
      <c r="B346" s="10" t="s">
        <v>509</v>
      </c>
      <c r="C346" s="10" t="s">
        <v>510</v>
      </c>
      <c r="D346" s="8">
        <v>111</v>
      </c>
      <c r="E346" s="8">
        <v>56.61</v>
      </c>
      <c r="F346" s="10" t="s">
        <v>527</v>
      </c>
    </row>
    <row r="347" spans="1:6" ht="14.25" customHeight="1">
      <c r="A347" s="79">
        <v>39511</v>
      </c>
      <c r="B347" s="10" t="s">
        <v>517</v>
      </c>
      <c r="C347" s="10" t="s">
        <v>514</v>
      </c>
      <c r="D347" s="8">
        <v>181</v>
      </c>
      <c r="E347" s="8">
        <v>115.84</v>
      </c>
      <c r="F347" s="10" t="s">
        <v>518</v>
      </c>
    </row>
    <row r="348" spans="1:6" ht="14.25" customHeight="1">
      <c r="A348" s="79">
        <v>38720</v>
      </c>
      <c r="B348" s="10" t="s">
        <v>429</v>
      </c>
      <c r="C348" s="10" t="s">
        <v>526</v>
      </c>
      <c r="D348" s="8">
        <v>162</v>
      </c>
      <c r="E348" s="8">
        <v>69.66</v>
      </c>
      <c r="F348" s="10" t="s">
        <v>527</v>
      </c>
    </row>
    <row r="349" spans="1:6" ht="14.25" customHeight="1">
      <c r="A349" s="79">
        <v>39335</v>
      </c>
      <c r="B349" s="10" t="s">
        <v>429</v>
      </c>
      <c r="C349" s="10" t="s">
        <v>521</v>
      </c>
      <c r="D349" s="8">
        <v>1820</v>
      </c>
      <c r="E349" s="8">
        <v>746.2</v>
      </c>
      <c r="F349" s="10" t="s">
        <v>511</v>
      </c>
    </row>
    <row r="350" spans="1:6" ht="14.25" customHeight="1">
      <c r="A350" s="79">
        <v>39523</v>
      </c>
      <c r="B350" s="10" t="s">
        <v>509</v>
      </c>
      <c r="C350" s="10" t="s">
        <v>526</v>
      </c>
      <c r="D350" s="8">
        <v>190</v>
      </c>
      <c r="E350" s="8">
        <v>98.8</v>
      </c>
      <c r="F350" s="10" t="s">
        <v>524</v>
      </c>
    </row>
    <row r="351" spans="1:6" ht="14.25" customHeight="1">
      <c r="A351" s="79">
        <v>39082</v>
      </c>
      <c r="B351" s="10" t="s">
        <v>509</v>
      </c>
      <c r="C351" s="10" t="s">
        <v>510</v>
      </c>
      <c r="D351" s="8">
        <v>216</v>
      </c>
      <c r="E351" s="8">
        <v>155.52</v>
      </c>
      <c r="F351" s="10" t="s">
        <v>518</v>
      </c>
    </row>
    <row r="352" spans="1:6" ht="14.25" customHeight="1">
      <c r="A352" s="79">
        <v>39613</v>
      </c>
      <c r="B352" s="10" t="s">
        <v>513</v>
      </c>
      <c r="C352" s="10" t="s">
        <v>424</v>
      </c>
      <c r="D352" s="8">
        <v>125</v>
      </c>
      <c r="E352" s="8">
        <v>55</v>
      </c>
      <c r="F352" s="10" t="s">
        <v>515</v>
      </c>
    </row>
    <row r="353" spans="1:6" ht="14.25" customHeight="1">
      <c r="A353" s="79">
        <v>38565</v>
      </c>
      <c r="B353" s="10" t="s">
        <v>429</v>
      </c>
      <c r="C353" s="10" t="s">
        <v>526</v>
      </c>
      <c r="D353" s="8">
        <v>142</v>
      </c>
      <c r="E353" s="8">
        <v>86.62</v>
      </c>
      <c r="F353" s="10" t="s">
        <v>524</v>
      </c>
    </row>
    <row r="354" spans="1:6" ht="14.25" customHeight="1">
      <c r="A354" s="79">
        <v>39591</v>
      </c>
      <c r="B354" s="10" t="s">
        <v>513</v>
      </c>
      <c r="C354" s="10" t="s">
        <v>514</v>
      </c>
      <c r="D354" s="8">
        <v>96</v>
      </c>
      <c r="E354" s="8">
        <v>50.88</v>
      </c>
      <c r="F354" s="10" t="s">
        <v>527</v>
      </c>
    </row>
    <row r="355" spans="1:6" ht="14.25" customHeight="1">
      <c r="A355" s="79">
        <v>38808</v>
      </c>
      <c r="B355" s="10" t="s">
        <v>520</v>
      </c>
      <c r="C355" s="10" t="s">
        <v>510</v>
      </c>
      <c r="D355" s="8">
        <v>186</v>
      </c>
      <c r="E355" s="8">
        <v>122.76</v>
      </c>
      <c r="F355" s="10" t="s">
        <v>518</v>
      </c>
    </row>
    <row r="356" spans="1:6" ht="14.25" customHeight="1">
      <c r="A356" s="79">
        <v>39340</v>
      </c>
      <c r="B356" s="10" t="s">
        <v>429</v>
      </c>
      <c r="C356" s="10" t="s">
        <v>510</v>
      </c>
      <c r="D356" s="8">
        <v>853</v>
      </c>
      <c r="E356" s="8">
        <v>562.98</v>
      </c>
      <c r="F356" s="10" t="s">
        <v>527</v>
      </c>
    </row>
    <row r="357" spans="1:6" ht="14.25" customHeight="1">
      <c r="A357" s="79">
        <v>38569</v>
      </c>
      <c r="B357" s="10" t="s">
        <v>520</v>
      </c>
      <c r="C357" s="10" t="s">
        <v>521</v>
      </c>
      <c r="D357" s="8">
        <v>89</v>
      </c>
      <c r="E357" s="8">
        <v>51.62</v>
      </c>
      <c r="F357" s="10" t="s">
        <v>527</v>
      </c>
    </row>
    <row r="358" spans="1:6" ht="14.25" customHeight="1">
      <c r="A358" s="79">
        <v>39069</v>
      </c>
      <c r="B358" s="10" t="s">
        <v>517</v>
      </c>
      <c r="C358" s="10" t="s">
        <v>526</v>
      </c>
      <c r="D358" s="8">
        <v>231</v>
      </c>
      <c r="E358" s="8">
        <v>106.26</v>
      </c>
      <c r="F358" s="10" t="s">
        <v>515</v>
      </c>
    </row>
    <row r="359" spans="1:6" ht="14.25" customHeight="1">
      <c r="A359" s="79">
        <v>39115</v>
      </c>
      <c r="B359" s="10" t="s">
        <v>509</v>
      </c>
      <c r="C359" s="10" t="s">
        <v>521</v>
      </c>
      <c r="D359" s="8">
        <v>1104</v>
      </c>
      <c r="E359" s="8">
        <v>805.92</v>
      </c>
      <c r="F359" s="10" t="s">
        <v>511</v>
      </c>
    </row>
    <row r="360" spans="1:6" ht="14.25" customHeight="1">
      <c r="A360" s="79">
        <v>39159</v>
      </c>
      <c r="B360" s="10" t="s">
        <v>520</v>
      </c>
      <c r="C360" s="10" t="s">
        <v>521</v>
      </c>
      <c r="D360" s="8">
        <v>114</v>
      </c>
      <c r="E360" s="8">
        <v>52.44</v>
      </c>
      <c r="F360" s="10" t="s">
        <v>527</v>
      </c>
    </row>
    <row r="361" spans="1:6" ht="14.25" customHeight="1">
      <c r="A361" s="79">
        <v>38589</v>
      </c>
      <c r="B361" s="10" t="s">
        <v>509</v>
      </c>
      <c r="C361" s="10" t="s">
        <v>424</v>
      </c>
      <c r="D361" s="8">
        <v>105</v>
      </c>
      <c r="E361" s="8">
        <v>74.55</v>
      </c>
      <c r="F361" s="10" t="s">
        <v>515</v>
      </c>
    </row>
    <row r="362" spans="1:6" ht="14.25" customHeight="1">
      <c r="A362" s="79">
        <v>39155</v>
      </c>
      <c r="B362" s="10" t="s">
        <v>513</v>
      </c>
      <c r="C362" s="10" t="s">
        <v>521</v>
      </c>
      <c r="D362" s="8">
        <v>103</v>
      </c>
      <c r="E362" s="8">
        <v>65.92</v>
      </c>
      <c r="F362" s="10" t="s">
        <v>518</v>
      </c>
    </row>
    <row r="363" spans="1:6" ht="14.25" customHeight="1">
      <c r="A363" s="79">
        <v>39488</v>
      </c>
      <c r="B363" s="10" t="s">
        <v>513</v>
      </c>
      <c r="C363" s="10" t="s">
        <v>514</v>
      </c>
      <c r="D363" s="8">
        <v>183</v>
      </c>
      <c r="E363" s="8">
        <v>115.29</v>
      </c>
      <c r="F363" s="10" t="s">
        <v>527</v>
      </c>
    </row>
    <row r="364" spans="1:6" ht="14.25" customHeight="1">
      <c r="A364" s="79">
        <v>38532</v>
      </c>
      <c r="B364" s="10" t="s">
        <v>513</v>
      </c>
      <c r="C364" s="10" t="s">
        <v>521</v>
      </c>
      <c r="D364" s="8">
        <v>221</v>
      </c>
      <c r="E364" s="8">
        <v>143.65</v>
      </c>
      <c r="F364" s="10" t="s">
        <v>524</v>
      </c>
    </row>
    <row r="365" spans="1:6" ht="14.25" customHeight="1">
      <c r="A365" s="79">
        <v>38582</v>
      </c>
      <c r="B365" s="10" t="s">
        <v>509</v>
      </c>
      <c r="C365" s="10" t="s">
        <v>424</v>
      </c>
      <c r="D365" s="8">
        <v>146</v>
      </c>
      <c r="E365" s="8">
        <v>84.68</v>
      </c>
      <c r="F365" s="10" t="s">
        <v>515</v>
      </c>
    </row>
    <row r="366" spans="1:6" ht="14.25" customHeight="1">
      <c r="A366" s="79">
        <v>39128</v>
      </c>
      <c r="B366" s="10" t="s">
        <v>513</v>
      </c>
      <c r="C366" s="10" t="s">
        <v>521</v>
      </c>
      <c r="D366" s="8">
        <v>176</v>
      </c>
      <c r="E366" s="8">
        <v>70.4</v>
      </c>
      <c r="F366" s="10" t="s">
        <v>515</v>
      </c>
    </row>
    <row r="367" spans="1:6" ht="14.25" customHeight="1">
      <c r="A367" s="79">
        <v>38508</v>
      </c>
      <c r="B367" s="10" t="s">
        <v>520</v>
      </c>
      <c r="C367" s="10" t="s">
        <v>526</v>
      </c>
      <c r="D367" s="8">
        <v>50</v>
      </c>
      <c r="E367" s="8">
        <v>35.5</v>
      </c>
      <c r="F367" s="10" t="s">
        <v>515</v>
      </c>
    </row>
    <row r="368" spans="1:6" ht="14.25" customHeight="1">
      <c r="A368" s="79">
        <v>39362</v>
      </c>
      <c r="B368" s="10" t="s">
        <v>520</v>
      </c>
      <c r="C368" s="10" t="s">
        <v>526</v>
      </c>
      <c r="D368" s="8">
        <v>186</v>
      </c>
      <c r="E368" s="8">
        <v>126.48</v>
      </c>
      <c r="F368" s="10" t="s">
        <v>527</v>
      </c>
    </row>
    <row r="369" spans="1:6" ht="14.25" customHeight="1">
      <c r="A369" s="79">
        <v>38824</v>
      </c>
      <c r="B369" s="10" t="s">
        <v>513</v>
      </c>
      <c r="C369" s="10" t="s">
        <v>514</v>
      </c>
      <c r="D369" s="8">
        <v>1062</v>
      </c>
      <c r="E369" s="8">
        <v>626.58</v>
      </c>
      <c r="F369" s="10" t="s">
        <v>511</v>
      </c>
    </row>
    <row r="370" spans="1:6" ht="14.25" customHeight="1">
      <c r="A370" s="79">
        <v>39288</v>
      </c>
      <c r="B370" s="10" t="s">
        <v>517</v>
      </c>
      <c r="C370" s="10" t="s">
        <v>514</v>
      </c>
      <c r="D370" s="8">
        <v>179</v>
      </c>
      <c r="E370" s="8">
        <v>112.77</v>
      </c>
      <c r="F370" s="10" t="s">
        <v>515</v>
      </c>
    </row>
    <row r="371" spans="1:6" ht="14.25" customHeight="1">
      <c r="A371" s="79">
        <v>39386</v>
      </c>
      <c r="B371" s="10" t="s">
        <v>509</v>
      </c>
      <c r="C371" s="10" t="s">
        <v>510</v>
      </c>
      <c r="D371" s="8">
        <v>92</v>
      </c>
      <c r="E371" s="8">
        <v>37.72</v>
      </c>
      <c r="F371" s="10" t="s">
        <v>515</v>
      </c>
    </row>
    <row r="372" spans="1:6" ht="14.25" customHeight="1">
      <c r="A372" s="79">
        <v>38780</v>
      </c>
      <c r="B372" s="10" t="s">
        <v>517</v>
      </c>
      <c r="C372" s="10" t="s">
        <v>521</v>
      </c>
      <c r="D372" s="8">
        <v>132</v>
      </c>
      <c r="E372" s="8">
        <v>91.08</v>
      </c>
      <c r="F372" s="10" t="s">
        <v>511</v>
      </c>
    </row>
    <row r="373" spans="1:6" ht="14.25" customHeight="1">
      <c r="A373" s="79">
        <v>39175</v>
      </c>
      <c r="B373" s="10" t="s">
        <v>509</v>
      </c>
      <c r="C373" s="10" t="s">
        <v>510</v>
      </c>
      <c r="D373" s="8">
        <v>696</v>
      </c>
      <c r="E373" s="8">
        <v>542.88</v>
      </c>
      <c r="F373" s="10" t="s">
        <v>524</v>
      </c>
    </row>
    <row r="374" spans="1:6" ht="14.25" customHeight="1">
      <c r="A374" s="79">
        <v>39461</v>
      </c>
      <c r="B374" s="10" t="s">
        <v>517</v>
      </c>
      <c r="C374" s="10" t="s">
        <v>510</v>
      </c>
      <c r="D374" s="8">
        <v>70</v>
      </c>
      <c r="E374" s="8">
        <v>44.1</v>
      </c>
      <c r="F374" s="10" t="s">
        <v>527</v>
      </c>
    </row>
    <row r="375" spans="1:6" ht="14.25" customHeight="1">
      <c r="A375" s="79">
        <v>39335</v>
      </c>
      <c r="B375" s="10" t="s">
        <v>517</v>
      </c>
      <c r="C375" s="10" t="s">
        <v>521</v>
      </c>
      <c r="D375" s="8">
        <v>53</v>
      </c>
      <c r="E375" s="8">
        <v>32.86</v>
      </c>
      <c r="F375" s="10" t="s">
        <v>527</v>
      </c>
    </row>
    <row r="376" spans="1:6" ht="14.25" customHeight="1">
      <c r="A376" s="79">
        <v>38663</v>
      </c>
      <c r="B376" s="10" t="s">
        <v>429</v>
      </c>
      <c r="C376" s="10" t="s">
        <v>526</v>
      </c>
      <c r="D376" s="8">
        <v>85</v>
      </c>
      <c r="E376" s="8">
        <v>40.8</v>
      </c>
      <c r="F376" s="10" t="s">
        <v>527</v>
      </c>
    </row>
    <row r="377" spans="1:6" ht="14.25" customHeight="1">
      <c r="A377" s="79">
        <v>38691</v>
      </c>
      <c r="B377" s="10" t="s">
        <v>520</v>
      </c>
      <c r="C377" s="10" t="s">
        <v>510</v>
      </c>
      <c r="D377" s="8">
        <v>142</v>
      </c>
      <c r="E377" s="8">
        <v>92.3</v>
      </c>
      <c r="F377" s="10" t="s">
        <v>511</v>
      </c>
    </row>
    <row r="378" spans="1:6" ht="14.25" customHeight="1">
      <c r="A378" s="79">
        <v>38792</v>
      </c>
      <c r="B378" s="10" t="s">
        <v>429</v>
      </c>
      <c r="C378" s="10" t="s">
        <v>514</v>
      </c>
      <c r="D378" s="8">
        <v>243</v>
      </c>
      <c r="E378" s="8">
        <v>102.06</v>
      </c>
      <c r="F378" s="10" t="s">
        <v>518</v>
      </c>
    </row>
    <row r="379" spans="1:6" ht="14.25" customHeight="1">
      <c r="A379" s="79">
        <v>39229</v>
      </c>
      <c r="B379" s="10" t="s">
        <v>429</v>
      </c>
      <c r="C379" s="10" t="s">
        <v>510</v>
      </c>
      <c r="D379" s="8">
        <v>1402</v>
      </c>
      <c r="E379" s="8">
        <v>686.98</v>
      </c>
      <c r="F379" s="10" t="s">
        <v>524</v>
      </c>
    </row>
    <row r="380" spans="1:6" ht="14.25" customHeight="1">
      <c r="A380" s="79">
        <v>39027</v>
      </c>
      <c r="B380" s="10" t="s">
        <v>517</v>
      </c>
      <c r="C380" s="10" t="s">
        <v>526</v>
      </c>
      <c r="D380" s="8">
        <v>161</v>
      </c>
      <c r="E380" s="8">
        <v>69.23</v>
      </c>
      <c r="F380" s="10" t="s">
        <v>518</v>
      </c>
    </row>
    <row r="381" spans="1:6" ht="14.25" customHeight="1">
      <c r="A381" s="79">
        <v>38788</v>
      </c>
      <c r="B381" s="10" t="s">
        <v>513</v>
      </c>
      <c r="C381" s="10" t="s">
        <v>526</v>
      </c>
      <c r="D381" s="8">
        <v>156</v>
      </c>
      <c r="E381" s="8">
        <v>84.24</v>
      </c>
      <c r="F381" s="10" t="s">
        <v>527</v>
      </c>
    </row>
    <row r="382" spans="1:6" ht="14.25" customHeight="1">
      <c r="A382" s="79">
        <v>38631</v>
      </c>
      <c r="B382" s="10" t="s">
        <v>429</v>
      </c>
      <c r="C382" s="10" t="s">
        <v>514</v>
      </c>
      <c r="D382" s="8">
        <v>208</v>
      </c>
      <c r="E382" s="8">
        <v>122.72</v>
      </c>
      <c r="F382" s="10" t="s">
        <v>518</v>
      </c>
    </row>
    <row r="383" spans="1:6" ht="14.25" customHeight="1">
      <c r="A383" s="79">
        <v>39571</v>
      </c>
      <c r="B383" s="10" t="s">
        <v>429</v>
      </c>
      <c r="C383" s="10" t="s">
        <v>521</v>
      </c>
      <c r="D383" s="8">
        <v>241</v>
      </c>
      <c r="E383" s="8">
        <v>185.57</v>
      </c>
      <c r="F383" s="10" t="s">
        <v>518</v>
      </c>
    </row>
    <row r="384" spans="1:6" ht="14.25" customHeight="1">
      <c r="A384" s="79">
        <v>39580</v>
      </c>
      <c r="B384" s="10" t="s">
        <v>509</v>
      </c>
      <c r="C384" s="10" t="s">
        <v>526</v>
      </c>
      <c r="D384" s="8">
        <v>234</v>
      </c>
      <c r="E384" s="8">
        <v>142.74</v>
      </c>
      <c r="F384" s="10" t="s">
        <v>527</v>
      </c>
    </row>
    <row r="385" spans="1:6" ht="14.25" customHeight="1">
      <c r="A385" s="79">
        <v>39259</v>
      </c>
      <c r="B385" s="10" t="s">
        <v>429</v>
      </c>
      <c r="C385" s="10" t="s">
        <v>510</v>
      </c>
      <c r="D385" s="8">
        <v>147</v>
      </c>
      <c r="E385" s="8">
        <v>67.62</v>
      </c>
      <c r="F385" s="10" t="s">
        <v>515</v>
      </c>
    </row>
    <row r="386" spans="1:6" ht="14.25" customHeight="1">
      <c r="A386" s="79">
        <v>39148</v>
      </c>
      <c r="B386" s="10" t="s">
        <v>429</v>
      </c>
      <c r="C386" s="10" t="s">
        <v>514</v>
      </c>
      <c r="D386" s="8">
        <v>73</v>
      </c>
      <c r="E386" s="8">
        <v>55.48</v>
      </c>
      <c r="F386" s="10" t="s">
        <v>511</v>
      </c>
    </row>
    <row r="387" spans="1:6" ht="14.25" customHeight="1">
      <c r="A387" s="79">
        <v>39587</v>
      </c>
      <c r="B387" s="10" t="s">
        <v>509</v>
      </c>
      <c r="C387" s="10" t="s">
        <v>521</v>
      </c>
      <c r="D387" s="8">
        <v>51</v>
      </c>
      <c r="E387" s="8">
        <v>26.52</v>
      </c>
      <c r="F387" s="10" t="s">
        <v>518</v>
      </c>
    </row>
    <row r="388" spans="1:6" ht="14.25" customHeight="1">
      <c r="A388" s="79">
        <v>39258</v>
      </c>
      <c r="B388" s="10" t="s">
        <v>520</v>
      </c>
      <c r="C388" s="10" t="s">
        <v>514</v>
      </c>
      <c r="D388" s="8">
        <v>126</v>
      </c>
      <c r="E388" s="8">
        <v>60.48</v>
      </c>
      <c r="F388" s="10" t="s">
        <v>515</v>
      </c>
    </row>
    <row r="389" spans="1:6" ht="14.25" customHeight="1">
      <c r="A389" s="79">
        <v>39468</v>
      </c>
      <c r="B389" s="10" t="s">
        <v>513</v>
      </c>
      <c r="C389" s="10" t="s">
        <v>424</v>
      </c>
      <c r="D389" s="8">
        <v>1297</v>
      </c>
      <c r="E389" s="8">
        <v>609.59</v>
      </c>
      <c r="F389" s="10" t="s">
        <v>524</v>
      </c>
    </row>
    <row r="390" spans="1:6" ht="14.25" customHeight="1">
      <c r="A390" s="79">
        <v>38971</v>
      </c>
      <c r="B390" s="10" t="s">
        <v>509</v>
      </c>
      <c r="C390" s="10" t="s">
        <v>424</v>
      </c>
      <c r="D390" s="8">
        <v>501</v>
      </c>
      <c r="E390" s="8">
        <v>310.62</v>
      </c>
      <c r="F390" s="10" t="s">
        <v>511</v>
      </c>
    </row>
    <row r="391" spans="1:6" ht="14.25" customHeight="1">
      <c r="A391" s="79">
        <v>39000</v>
      </c>
      <c r="B391" s="10" t="s">
        <v>520</v>
      </c>
      <c r="C391" s="10" t="s">
        <v>510</v>
      </c>
      <c r="D391" s="8">
        <v>77</v>
      </c>
      <c r="E391" s="8">
        <v>46.97</v>
      </c>
      <c r="F391" s="10" t="s">
        <v>511</v>
      </c>
    </row>
    <row r="392" spans="1:6" ht="14.25" customHeight="1">
      <c r="A392" s="79">
        <v>39123</v>
      </c>
      <c r="B392" s="10" t="s">
        <v>513</v>
      </c>
      <c r="C392" s="10" t="s">
        <v>521</v>
      </c>
      <c r="D392" s="8">
        <v>173</v>
      </c>
      <c r="E392" s="8">
        <v>115.91</v>
      </c>
      <c r="F392" s="10" t="s">
        <v>518</v>
      </c>
    </row>
    <row r="393" spans="1:6" ht="14.25" customHeight="1">
      <c r="A393" s="79">
        <v>39426</v>
      </c>
      <c r="B393" s="10" t="s">
        <v>517</v>
      </c>
      <c r="C393" s="10" t="s">
        <v>521</v>
      </c>
      <c r="D393" s="8">
        <v>182</v>
      </c>
      <c r="E393" s="8">
        <v>96.46</v>
      </c>
      <c r="F393" s="10" t="s">
        <v>511</v>
      </c>
    </row>
    <row r="394" spans="1:6" ht="14.25" customHeight="1">
      <c r="A394" s="79">
        <v>39216</v>
      </c>
      <c r="B394" s="10" t="s">
        <v>429</v>
      </c>
      <c r="C394" s="10" t="s">
        <v>514</v>
      </c>
      <c r="D394" s="8">
        <v>143</v>
      </c>
      <c r="E394" s="8">
        <v>98.67</v>
      </c>
      <c r="F394" s="10" t="s">
        <v>524</v>
      </c>
    </row>
    <row r="395" spans="1:6" ht="14.25" customHeight="1">
      <c r="A395" s="79">
        <v>39112</v>
      </c>
      <c r="B395" s="10" t="s">
        <v>520</v>
      </c>
      <c r="C395" s="10" t="s">
        <v>510</v>
      </c>
      <c r="D395" s="8">
        <v>191</v>
      </c>
      <c r="E395" s="8">
        <v>99.32</v>
      </c>
      <c r="F395" s="10" t="s">
        <v>524</v>
      </c>
    </row>
    <row r="396" spans="1:6" ht="14.25" customHeight="1">
      <c r="A396" s="79">
        <v>39342</v>
      </c>
      <c r="B396" s="10" t="s">
        <v>509</v>
      </c>
      <c r="C396" s="10" t="s">
        <v>510</v>
      </c>
      <c r="D396" s="8">
        <v>127</v>
      </c>
      <c r="E396" s="8">
        <v>80.01</v>
      </c>
      <c r="F396" s="10" t="s">
        <v>511</v>
      </c>
    </row>
    <row r="397" spans="1:6" ht="14.25" customHeight="1">
      <c r="A397" s="79">
        <v>38891</v>
      </c>
      <c r="B397" s="10" t="s">
        <v>513</v>
      </c>
      <c r="C397" s="10" t="s">
        <v>424</v>
      </c>
      <c r="D397" s="8">
        <v>58</v>
      </c>
      <c r="E397" s="8">
        <v>35.96</v>
      </c>
      <c r="F397" s="10" t="s">
        <v>524</v>
      </c>
    </row>
    <row r="398" spans="1:6" ht="14.25" customHeight="1">
      <c r="A398" s="79">
        <v>39138</v>
      </c>
      <c r="B398" s="10" t="s">
        <v>509</v>
      </c>
      <c r="C398" s="10" t="s">
        <v>424</v>
      </c>
      <c r="D398" s="8">
        <v>191</v>
      </c>
      <c r="E398" s="8">
        <v>103.14</v>
      </c>
      <c r="F398" s="10" t="s">
        <v>515</v>
      </c>
    </row>
    <row r="399" spans="1:6" ht="14.25" customHeight="1">
      <c r="A399" s="79">
        <v>39208</v>
      </c>
      <c r="B399" s="10" t="s">
        <v>509</v>
      </c>
      <c r="C399" s="10" t="s">
        <v>510</v>
      </c>
      <c r="D399" s="8">
        <v>1940</v>
      </c>
      <c r="E399" s="8">
        <v>931.2</v>
      </c>
      <c r="F399" s="10" t="s">
        <v>527</v>
      </c>
    </row>
    <row r="400" spans="1:6" ht="14.25" customHeight="1">
      <c r="A400" s="79">
        <v>38685</v>
      </c>
      <c r="B400" s="10" t="s">
        <v>429</v>
      </c>
      <c r="C400" s="10" t="s">
        <v>510</v>
      </c>
      <c r="D400" s="8">
        <v>80</v>
      </c>
      <c r="E400" s="8">
        <v>36</v>
      </c>
      <c r="F400" s="10" t="s">
        <v>527</v>
      </c>
    </row>
    <row r="401" spans="1:6" ht="14.25" customHeight="1">
      <c r="A401" s="79">
        <v>39590</v>
      </c>
      <c r="B401" s="10" t="s">
        <v>513</v>
      </c>
      <c r="C401" s="10" t="s">
        <v>526</v>
      </c>
      <c r="D401" s="8">
        <v>72</v>
      </c>
      <c r="E401" s="8">
        <v>55.44</v>
      </c>
      <c r="F401" s="10" t="s">
        <v>527</v>
      </c>
    </row>
    <row r="402" spans="1:6" ht="14.25" customHeight="1">
      <c r="A402" s="79">
        <v>39431</v>
      </c>
      <c r="B402" s="10" t="s">
        <v>513</v>
      </c>
      <c r="C402" s="10" t="s">
        <v>424</v>
      </c>
      <c r="D402" s="8">
        <v>250</v>
      </c>
      <c r="E402" s="8">
        <v>110</v>
      </c>
      <c r="F402" s="10" t="s">
        <v>518</v>
      </c>
    </row>
    <row r="403" spans="1:6" ht="14.25" customHeight="1">
      <c r="A403" s="79">
        <v>38992</v>
      </c>
      <c r="B403" s="10" t="s">
        <v>429</v>
      </c>
      <c r="C403" s="10" t="s">
        <v>424</v>
      </c>
      <c r="D403" s="8">
        <v>219</v>
      </c>
      <c r="E403" s="8">
        <v>109.5</v>
      </c>
      <c r="F403" s="10" t="s">
        <v>511</v>
      </c>
    </row>
    <row r="404" spans="1:6" ht="14.25" customHeight="1">
      <c r="A404" s="79">
        <v>39427</v>
      </c>
      <c r="B404" s="10" t="s">
        <v>509</v>
      </c>
      <c r="C404" s="10" t="s">
        <v>514</v>
      </c>
      <c r="D404" s="8">
        <v>219</v>
      </c>
      <c r="E404" s="8">
        <v>168.63</v>
      </c>
      <c r="F404" s="10" t="s">
        <v>515</v>
      </c>
    </row>
    <row r="405" spans="1:6" ht="14.25" customHeight="1">
      <c r="A405" s="79">
        <v>39497</v>
      </c>
      <c r="B405" s="10" t="s">
        <v>513</v>
      </c>
      <c r="C405" s="10" t="s">
        <v>521</v>
      </c>
      <c r="D405" s="8">
        <v>85</v>
      </c>
      <c r="E405" s="8">
        <v>39.1</v>
      </c>
      <c r="F405" s="10" t="s">
        <v>511</v>
      </c>
    </row>
    <row r="406" spans="1:6" ht="14.25" customHeight="1">
      <c r="A406" s="79">
        <v>39379</v>
      </c>
      <c r="B406" s="10" t="s">
        <v>517</v>
      </c>
      <c r="C406" s="10" t="s">
        <v>514</v>
      </c>
      <c r="D406" s="8">
        <v>115</v>
      </c>
      <c r="E406" s="8">
        <v>52.9</v>
      </c>
      <c r="F406" s="10" t="s">
        <v>515</v>
      </c>
    </row>
    <row r="407" spans="1:6" ht="14.25" customHeight="1">
      <c r="A407" s="79">
        <v>39599</v>
      </c>
      <c r="B407" s="10" t="s">
        <v>520</v>
      </c>
      <c r="C407" s="10" t="s">
        <v>510</v>
      </c>
      <c r="D407" s="8">
        <v>870</v>
      </c>
      <c r="E407" s="8">
        <v>495.9</v>
      </c>
      <c r="F407" s="10" t="s">
        <v>511</v>
      </c>
    </row>
    <row r="408" spans="1:6" ht="14.25" customHeight="1">
      <c r="A408" s="79">
        <v>39171</v>
      </c>
      <c r="B408" s="10" t="s">
        <v>513</v>
      </c>
      <c r="C408" s="10" t="s">
        <v>526</v>
      </c>
      <c r="D408" s="8">
        <v>124</v>
      </c>
      <c r="E408" s="8">
        <v>65.72</v>
      </c>
      <c r="F408" s="10" t="s">
        <v>511</v>
      </c>
    </row>
    <row r="409" spans="1:6" ht="14.25" customHeight="1">
      <c r="A409" s="79">
        <v>39077</v>
      </c>
      <c r="B409" s="10" t="s">
        <v>517</v>
      </c>
      <c r="C409" s="10" t="s">
        <v>510</v>
      </c>
      <c r="D409" s="8">
        <v>1460</v>
      </c>
      <c r="E409" s="8">
        <v>861.4</v>
      </c>
      <c r="F409" s="10" t="s">
        <v>527</v>
      </c>
    </row>
    <row r="410" spans="1:6" ht="14.25" customHeight="1">
      <c r="A410" s="79">
        <v>39443</v>
      </c>
      <c r="B410" s="10" t="s">
        <v>513</v>
      </c>
      <c r="C410" s="10" t="s">
        <v>526</v>
      </c>
      <c r="D410" s="8">
        <v>244</v>
      </c>
      <c r="E410" s="8">
        <v>185.44</v>
      </c>
      <c r="F410" s="10" t="s">
        <v>511</v>
      </c>
    </row>
    <row r="411" spans="1:6" ht="14.25" customHeight="1">
      <c r="A411" s="79">
        <v>39166</v>
      </c>
      <c r="B411" s="10" t="s">
        <v>520</v>
      </c>
      <c r="C411" s="10" t="s">
        <v>526</v>
      </c>
      <c r="D411" s="8">
        <v>75</v>
      </c>
      <c r="E411" s="8">
        <v>48.75</v>
      </c>
      <c r="F411" s="10" t="s">
        <v>511</v>
      </c>
    </row>
    <row r="412" spans="1:6" ht="14.25" customHeight="1">
      <c r="A412" s="79">
        <v>39019</v>
      </c>
      <c r="B412" s="10" t="s">
        <v>509</v>
      </c>
      <c r="C412" s="10" t="s">
        <v>526</v>
      </c>
      <c r="D412" s="8">
        <v>195</v>
      </c>
      <c r="E412" s="8">
        <v>78</v>
      </c>
      <c r="F412" s="10" t="s">
        <v>527</v>
      </c>
    </row>
    <row r="413" spans="1:6" ht="14.25" customHeight="1">
      <c r="A413" s="79">
        <v>39477</v>
      </c>
      <c r="B413" s="10" t="s">
        <v>509</v>
      </c>
      <c r="C413" s="10" t="s">
        <v>521</v>
      </c>
      <c r="D413" s="8">
        <v>248</v>
      </c>
      <c r="E413" s="8">
        <v>181.04</v>
      </c>
      <c r="F413" s="10" t="s">
        <v>511</v>
      </c>
    </row>
    <row r="414" spans="1:6" ht="14.25" customHeight="1">
      <c r="A414" s="79">
        <v>38545</v>
      </c>
      <c r="B414" s="10" t="s">
        <v>429</v>
      </c>
      <c r="C414" s="10" t="s">
        <v>510</v>
      </c>
      <c r="D414" s="8">
        <v>183</v>
      </c>
      <c r="E414" s="8">
        <v>96.99</v>
      </c>
      <c r="F414" s="10" t="s">
        <v>515</v>
      </c>
    </row>
    <row r="415" spans="1:6" ht="14.25" customHeight="1">
      <c r="A415" s="79">
        <v>38884</v>
      </c>
      <c r="B415" s="10" t="s">
        <v>513</v>
      </c>
      <c r="C415" s="10" t="s">
        <v>424</v>
      </c>
      <c r="D415" s="8">
        <v>88</v>
      </c>
      <c r="E415" s="8">
        <v>51.92</v>
      </c>
      <c r="F415" s="10" t="s">
        <v>524</v>
      </c>
    </row>
    <row r="416" spans="1:6" ht="14.25" customHeight="1">
      <c r="A416" s="79">
        <v>39595</v>
      </c>
      <c r="B416" s="10" t="s">
        <v>509</v>
      </c>
      <c r="C416" s="10" t="s">
        <v>424</v>
      </c>
      <c r="D416" s="8">
        <v>193</v>
      </c>
      <c r="E416" s="8">
        <v>140.89</v>
      </c>
      <c r="F416" s="10" t="s">
        <v>511</v>
      </c>
    </row>
    <row r="417" spans="1:6" ht="14.25" customHeight="1">
      <c r="A417" s="79">
        <v>38683</v>
      </c>
      <c r="B417" s="10" t="s">
        <v>509</v>
      </c>
      <c r="C417" s="10" t="s">
        <v>424</v>
      </c>
      <c r="D417" s="8">
        <v>155</v>
      </c>
      <c r="E417" s="8">
        <v>88.35</v>
      </c>
      <c r="F417" s="10" t="s">
        <v>524</v>
      </c>
    </row>
    <row r="418" spans="1:6" ht="14.25" customHeight="1">
      <c r="A418" s="79">
        <v>38937</v>
      </c>
      <c r="B418" s="10" t="s">
        <v>517</v>
      </c>
      <c r="C418" s="10" t="s">
        <v>514</v>
      </c>
      <c r="D418" s="8">
        <v>202</v>
      </c>
      <c r="E418" s="8">
        <v>119.18</v>
      </c>
      <c r="F418" s="10" t="s">
        <v>511</v>
      </c>
    </row>
    <row r="419" spans="1:6" ht="14.25" customHeight="1">
      <c r="A419" s="79">
        <v>38811</v>
      </c>
      <c r="B419" s="10" t="s">
        <v>517</v>
      </c>
      <c r="C419" s="10" t="s">
        <v>510</v>
      </c>
      <c r="D419" s="8">
        <v>1908</v>
      </c>
      <c r="E419" s="8">
        <v>1278.36</v>
      </c>
      <c r="F419" s="10" t="s">
        <v>515</v>
      </c>
    </row>
    <row r="420" spans="1:6" ht="14.25" customHeight="1">
      <c r="A420" s="79">
        <v>39575</v>
      </c>
      <c r="B420" s="10" t="s">
        <v>509</v>
      </c>
      <c r="C420" s="10" t="s">
        <v>510</v>
      </c>
      <c r="D420" s="8">
        <v>126</v>
      </c>
      <c r="E420" s="8">
        <v>75.6</v>
      </c>
      <c r="F420" s="10" t="s">
        <v>524</v>
      </c>
    </row>
    <row r="421" spans="1:6" ht="14.25" customHeight="1">
      <c r="A421" s="79">
        <v>39059</v>
      </c>
      <c r="B421" s="10" t="s">
        <v>520</v>
      </c>
      <c r="C421" s="10" t="s">
        <v>424</v>
      </c>
      <c r="D421" s="8">
        <v>97</v>
      </c>
      <c r="E421" s="8">
        <v>65.96</v>
      </c>
      <c r="F421" s="10" t="s">
        <v>527</v>
      </c>
    </row>
    <row r="422" spans="1:6" ht="14.25" customHeight="1">
      <c r="A422" s="79">
        <v>39084</v>
      </c>
      <c r="B422" s="10" t="s">
        <v>520</v>
      </c>
      <c r="C422" s="10" t="s">
        <v>424</v>
      </c>
      <c r="D422" s="8">
        <v>180</v>
      </c>
      <c r="E422" s="8">
        <v>97.2</v>
      </c>
      <c r="F422" s="10" t="s">
        <v>511</v>
      </c>
    </row>
    <row r="423" spans="1:6" ht="14.25" customHeight="1">
      <c r="A423" s="79">
        <v>39583</v>
      </c>
      <c r="B423" s="10" t="s">
        <v>520</v>
      </c>
      <c r="C423" s="10" t="s">
        <v>521</v>
      </c>
      <c r="D423" s="8">
        <v>67</v>
      </c>
      <c r="E423" s="8">
        <v>40.2</v>
      </c>
      <c r="F423" s="10" t="s">
        <v>524</v>
      </c>
    </row>
    <row r="424" spans="1:6" ht="14.25" customHeight="1">
      <c r="A424" s="79">
        <v>39406</v>
      </c>
      <c r="B424" s="10" t="s">
        <v>509</v>
      </c>
      <c r="C424" s="10" t="s">
        <v>526</v>
      </c>
      <c r="D424" s="8">
        <v>576</v>
      </c>
      <c r="E424" s="8">
        <v>328.32</v>
      </c>
      <c r="F424" s="10" t="s">
        <v>527</v>
      </c>
    </row>
    <row r="425" spans="1:6" ht="14.25" customHeight="1">
      <c r="A425" s="79">
        <v>39403</v>
      </c>
      <c r="B425" s="10" t="s">
        <v>513</v>
      </c>
      <c r="C425" s="10" t="s">
        <v>514</v>
      </c>
      <c r="D425" s="8">
        <v>230</v>
      </c>
      <c r="E425" s="8">
        <v>165.6</v>
      </c>
      <c r="F425" s="10" t="s">
        <v>515</v>
      </c>
    </row>
    <row r="426" spans="1:6" ht="14.25" customHeight="1">
      <c r="A426" s="79">
        <v>38515</v>
      </c>
      <c r="B426" s="10" t="s">
        <v>517</v>
      </c>
      <c r="C426" s="10" t="s">
        <v>514</v>
      </c>
      <c r="D426" s="8">
        <v>86</v>
      </c>
      <c r="E426" s="8">
        <v>59.34</v>
      </c>
      <c r="F426" s="10" t="s">
        <v>518</v>
      </c>
    </row>
    <row r="427" spans="1:6" ht="14.25" customHeight="1">
      <c r="A427" s="79">
        <v>39202</v>
      </c>
      <c r="B427" s="10" t="s">
        <v>520</v>
      </c>
      <c r="C427" s="10" t="s">
        <v>510</v>
      </c>
      <c r="D427" s="8">
        <v>125</v>
      </c>
      <c r="E427" s="8">
        <v>77.5</v>
      </c>
      <c r="F427" s="10" t="s">
        <v>524</v>
      </c>
    </row>
    <row r="428" spans="1:6" ht="14.25" customHeight="1">
      <c r="A428" s="79">
        <v>38884</v>
      </c>
      <c r="B428" s="10" t="s">
        <v>520</v>
      </c>
      <c r="C428" s="10" t="s">
        <v>526</v>
      </c>
      <c r="D428" s="8">
        <v>113</v>
      </c>
      <c r="E428" s="8">
        <v>73.45</v>
      </c>
      <c r="F428" s="10" t="s">
        <v>511</v>
      </c>
    </row>
    <row r="429" spans="1:6" ht="14.25" customHeight="1">
      <c r="A429" s="79">
        <v>39558</v>
      </c>
      <c r="B429" s="10" t="s">
        <v>513</v>
      </c>
      <c r="C429" s="10" t="s">
        <v>526</v>
      </c>
      <c r="D429" s="8">
        <v>1399</v>
      </c>
      <c r="E429" s="8">
        <v>1077.23</v>
      </c>
      <c r="F429" s="10" t="s">
        <v>515</v>
      </c>
    </row>
    <row r="430" spans="1:6" ht="14.25" customHeight="1">
      <c r="A430" s="79">
        <v>39099</v>
      </c>
      <c r="B430" s="10" t="s">
        <v>509</v>
      </c>
      <c r="C430" s="10" t="s">
        <v>424</v>
      </c>
      <c r="D430" s="8">
        <v>201</v>
      </c>
      <c r="E430" s="8">
        <v>106.53</v>
      </c>
      <c r="F430" s="10" t="s">
        <v>518</v>
      </c>
    </row>
    <row r="431" spans="1:6" ht="14.25" customHeight="1">
      <c r="A431" s="79">
        <v>39157</v>
      </c>
      <c r="B431" s="10" t="s">
        <v>520</v>
      </c>
      <c r="C431" s="10" t="s">
        <v>510</v>
      </c>
      <c r="D431" s="8">
        <v>82</v>
      </c>
      <c r="E431" s="8">
        <v>52.48</v>
      </c>
      <c r="F431" s="10" t="s">
        <v>524</v>
      </c>
    </row>
    <row r="432" spans="1:6" ht="14.25" customHeight="1">
      <c r="A432" s="79">
        <v>39273</v>
      </c>
      <c r="B432" s="10" t="s">
        <v>513</v>
      </c>
      <c r="C432" s="10" t="s">
        <v>510</v>
      </c>
      <c r="D432" s="8">
        <v>201</v>
      </c>
      <c r="E432" s="8">
        <v>134.67</v>
      </c>
      <c r="F432" s="10" t="s">
        <v>518</v>
      </c>
    </row>
    <row r="433" spans="1:6" ht="14.25" customHeight="1">
      <c r="A433" s="79">
        <v>38817</v>
      </c>
      <c r="B433" s="10" t="s">
        <v>513</v>
      </c>
      <c r="C433" s="10" t="s">
        <v>510</v>
      </c>
      <c r="D433" s="8">
        <v>90</v>
      </c>
      <c r="E433" s="8">
        <v>38.7</v>
      </c>
      <c r="F433" s="10" t="s">
        <v>524</v>
      </c>
    </row>
    <row r="434" spans="1:6" ht="14.25" customHeight="1">
      <c r="A434" s="79">
        <v>39253</v>
      </c>
      <c r="B434" s="10" t="s">
        <v>429</v>
      </c>
      <c r="C434" s="10" t="s">
        <v>424</v>
      </c>
      <c r="D434" s="8">
        <v>191</v>
      </c>
      <c r="E434" s="8">
        <v>95.5</v>
      </c>
      <c r="F434" s="10" t="s">
        <v>511</v>
      </c>
    </row>
    <row r="435" spans="1:6" ht="14.25" customHeight="1">
      <c r="A435" s="79">
        <v>39029</v>
      </c>
      <c r="B435" s="10" t="s">
        <v>517</v>
      </c>
      <c r="C435" s="10" t="s">
        <v>424</v>
      </c>
      <c r="D435" s="8">
        <v>71</v>
      </c>
      <c r="E435" s="8">
        <v>37.63</v>
      </c>
      <c r="F435" s="10" t="s">
        <v>518</v>
      </c>
    </row>
    <row r="436" spans="1:6" ht="14.25" customHeight="1">
      <c r="A436" s="79">
        <v>38997</v>
      </c>
      <c r="B436" s="10" t="s">
        <v>513</v>
      </c>
      <c r="C436" s="10" t="s">
        <v>526</v>
      </c>
      <c r="D436" s="8">
        <v>209</v>
      </c>
      <c r="E436" s="8">
        <v>100.32</v>
      </c>
      <c r="F436" s="10" t="s">
        <v>518</v>
      </c>
    </row>
    <row r="437" spans="1:6" ht="14.25" customHeight="1">
      <c r="A437" s="79">
        <v>39591</v>
      </c>
      <c r="B437" s="10" t="s">
        <v>429</v>
      </c>
      <c r="C437" s="10" t="s">
        <v>510</v>
      </c>
      <c r="D437" s="8">
        <v>205</v>
      </c>
      <c r="E437" s="8">
        <v>84.05</v>
      </c>
      <c r="F437" s="10" t="s">
        <v>518</v>
      </c>
    </row>
    <row r="438" spans="1:6" ht="14.25" customHeight="1">
      <c r="A438" s="79">
        <v>39476</v>
      </c>
      <c r="B438" s="10" t="s">
        <v>429</v>
      </c>
      <c r="C438" s="10" t="s">
        <v>510</v>
      </c>
      <c r="D438" s="8">
        <v>101</v>
      </c>
      <c r="E438" s="8">
        <v>47.47</v>
      </c>
      <c r="F438" s="10" t="s">
        <v>511</v>
      </c>
    </row>
    <row r="439" spans="1:6" ht="14.25" customHeight="1">
      <c r="A439" s="79">
        <v>39081</v>
      </c>
      <c r="B439" s="10" t="s">
        <v>429</v>
      </c>
      <c r="C439" s="10" t="s">
        <v>424</v>
      </c>
      <c r="D439" s="8">
        <v>1928</v>
      </c>
      <c r="E439" s="8">
        <v>867.6</v>
      </c>
      <c r="F439" s="10" t="s">
        <v>511</v>
      </c>
    </row>
    <row r="440" spans="1:6" ht="14.25" customHeight="1">
      <c r="A440" s="79">
        <v>38727</v>
      </c>
      <c r="B440" s="10" t="s">
        <v>520</v>
      </c>
      <c r="C440" s="10" t="s">
        <v>514</v>
      </c>
      <c r="D440" s="8">
        <v>189</v>
      </c>
      <c r="E440" s="8">
        <v>143.64</v>
      </c>
      <c r="F440" s="10" t="s">
        <v>524</v>
      </c>
    </row>
    <row r="441" spans="1:6" ht="14.25" customHeight="1">
      <c r="A441" s="79">
        <v>39603</v>
      </c>
      <c r="B441" s="10" t="s">
        <v>509</v>
      </c>
      <c r="C441" s="10" t="s">
        <v>510</v>
      </c>
      <c r="D441" s="8">
        <v>596</v>
      </c>
      <c r="E441" s="8">
        <v>452.96</v>
      </c>
      <c r="F441" s="10" t="s">
        <v>527</v>
      </c>
    </row>
    <row r="442" spans="1:6" ht="14.25" customHeight="1">
      <c r="A442" s="79">
        <v>38791</v>
      </c>
      <c r="B442" s="10" t="s">
        <v>509</v>
      </c>
      <c r="C442" s="10" t="s">
        <v>526</v>
      </c>
      <c r="D442" s="8">
        <v>224</v>
      </c>
      <c r="E442" s="8">
        <v>100.8</v>
      </c>
      <c r="F442" s="10" t="s">
        <v>511</v>
      </c>
    </row>
    <row r="443" spans="1:6" ht="14.25" customHeight="1">
      <c r="A443" s="79">
        <v>39576</v>
      </c>
      <c r="B443" s="10" t="s">
        <v>517</v>
      </c>
      <c r="C443" s="10" t="s">
        <v>424</v>
      </c>
      <c r="D443" s="8">
        <v>110</v>
      </c>
      <c r="E443" s="8">
        <v>86.9</v>
      </c>
      <c r="F443" s="10" t="s">
        <v>527</v>
      </c>
    </row>
    <row r="444" spans="1:6" ht="14.25" customHeight="1">
      <c r="A444" s="79">
        <v>38742</v>
      </c>
      <c r="B444" s="10" t="s">
        <v>517</v>
      </c>
      <c r="C444" s="10" t="s">
        <v>514</v>
      </c>
      <c r="D444" s="8">
        <v>188</v>
      </c>
      <c r="E444" s="8">
        <v>75.2</v>
      </c>
      <c r="F444" s="10" t="s">
        <v>515</v>
      </c>
    </row>
    <row r="445" spans="1:6" ht="14.25" customHeight="1">
      <c r="A445" s="79">
        <v>38572</v>
      </c>
      <c r="B445" s="10" t="s">
        <v>520</v>
      </c>
      <c r="C445" s="10" t="s">
        <v>526</v>
      </c>
      <c r="D445" s="8">
        <v>224</v>
      </c>
      <c r="E445" s="8">
        <v>145.6</v>
      </c>
      <c r="F445" s="10" t="s">
        <v>518</v>
      </c>
    </row>
    <row r="446" spans="1:6" ht="14.25" customHeight="1">
      <c r="A446" s="79">
        <v>39030</v>
      </c>
      <c r="B446" s="10" t="s">
        <v>520</v>
      </c>
      <c r="C446" s="10" t="s">
        <v>424</v>
      </c>
      <c r="D446" s="8">
        <v>155</v>
      </c>
      <c r="E446" s="8">
        <v>75.95</v>
      </c>
      <c r="F446" s="10" t="s">
        <v>527</v>
      </c>
    </row>
    <row r="447" spans="1:6" ht="14.25" customHeight="1">
      <c r="A447" s="79">
        <v>38632</v>
      </c>
      <c r="B447" s="10" t="s">
        <v>513</v>
      </c>
      <c r="C447" s="10" t="s">
        <v>526</v>
      </c>
      <c r="D447" s="8">
        <v>63</v>
      </c>
      <c r="E447" s="8">
        <v>49.14</v>
      </c>
      <c r="F447" s="10" t="s">
        <v>511</v>
      </c>
    </row>
    <row r="448" spans="1:6" ht="14.25" customHeight="1">
      <c r="A448" s="79">
        <v>39324</v>
      </c>
      <c r="B448" s="10" t="s">
        <v>429</v>
      </c>
      <c r="C448" s="10" t="s">
        <v>526</v>
      </c>
      <c r="D448" s="8">
        <v>55</v>
      </c>
      <c r="E448" s="8">
        <v>29.7</v>
      </c>
      <c r="F448" s="10" t="s">
        <v>515</v>
      </c>
    </row>
    <row r="449" spans="1:6" ht="14.25" customHeight="1">
      <c r="A449" s="79">
        <v>38639</v>
      </c>
      <c r="B449" s="10" t="s">
        <v>520</v>
      </c>
      <c r="C449" s="10" t="s">
        <v>510</v>
      </c>
      <c r="D449" s="8">
        <v>1386</v>
      </c>
      <c r="E449" s="8">
        <v>1108.8</v>
      </c>
      <c r="F449" s="10" t="s">
        <v>518</v>
      </c>
    </row>
    <row r="450" spans="1:6" ht="14.25" customHeight="1">
      <c r="A450" s="79">
        <v>38533</v>
      </c>
      <c r="B450" s="10" t="s">
        <v>517</v>
      </c>
      <c r="C450" s="10" t="s">
        <v>510</v>
      </c>
      <c r="D450" s="8">
        <v>132</v>
      </c>
      <c r="E450" s="8">
        <v>71.28</v>
      </c>
      <c r="F450" s="10" t="s">
        <v>515</v>
      </c>
    </row>
    <row r="451" spans="1:6" ht="14.25" customHeight="1">
      <c r="A451" s="79">
        <v>38851</v>
      </c>
      <c r="B451" s="10" t="s">
        <v>517</v>
      </c>
      <c r="C451" s="10" t="s">
        <v>526</v>
      </c>
      <c r="D451" s="8">
        <v>221</v>
      </c>
      <c r="E451" s="8">
        <v>121.55</v>
      </c>
      <c r="F451" s="10" t="s">
        <v>518</v>
      </c>
    </row>
    <row r="452" spans="1:6" ht="14.25" customHeight="1">
      <c r="A452" s="79">
        <v>39020</v>
      </c>
      <c r="B452" s="10" t="s">
        <v>517</v>
      </c>
      <c r="C452" s="10" t="s">
        <v>510</v>
      </c>
      <c r="D452" s="8">
        <v>236</v>
      </c>
      <c r="E452" s="8">
        <v>146.32</v>
      </c>
      <c r="F452" s="10" t="s">
        <v>511</v>
      </c>
    </row>
    <row r="453" spans="1:6" ht="14.25" customHeight="1">
      <c r="A453" s="79">
        <v>39427</v>
      </c>
      <c r="B453" s="10" t="s">
        <v>429</v>
      </c>
      <c r="C453" s="10" t="s">
        <v>521</v>
      </c>
      <c r="D453" s="8">
        <v>84</v>
      </c>
      <c r="E453" s="8">
        <v>49.56</v>
      </c>
      <c r="F453" s="10" t="s">
        <v>518</v>
      </c>
    </row>
    <row r="454" spans="1:6" ht="14.25" customHeight="1">
      <c r="A454" s="79">
        <v>38806</v>
      </c>
      <c r="B454" s="10" t="s">
        <v>509</v>
      </c>
      <c r="C454" s="10" t="s">
        <v>510</v>
      </c>
      <c r="D454" s="8">
        <v>55</v>
      </c>
      <c r="E454" s="8">
        <v>22</v>
      </c>
      <c r="F454" s="10" t="s">
        <v>511</v>
      </c>
    </row>
    <row r="455" spans="1:6" ht="14.25" customHeight="1">
      <c r="A455" s="79">
        <v>38898</v>
      </c>
      <c r="B455" s="10" t="s">
        <v>509</v>
      </c>
      <c r="C455" s="10" t="s">
        <v>526</v>
      </c>
      <c r="D455" s="8">
        <v>204</v>
      </c>
      <c r="E455" s="8">
        <v>153</v>
      </c>
      <c r="F455" s="10" t="s">
        <v>524</v>
      </c>
    </row>
    <row r="456" spans="1:6" ht="14.25" customHeight="1">
      <c r="A456" s="79">
        <v>39275</v>
      </c>
      <c r="B456" s="10" t="s">
        <v>517</v>
      </c>
      <c r="C456" s="10" t="s">
        <v>424</v>
      </c>
      <c r="D456" s="8">
        <v>226</v>
      </c>
      <c r="E456" s="8">
        <v>97.18</v>
      </c>
      <c r="F456" s="10" t="s">
        <v>515</v>
      </c>
    </row>
    <row r="457" spans="1:6" ht="14.25" customHeight="1">
      <c r="A457" s="79">
        <v>38994</v>
      </c>
      <c r="B457" s="10" t="s">
        <v>513</v>
      </c>
      <c r="C457" s="10" t="s">
        <v>510</v>
      </c>
      <c r="D457" s="8">
        <v>72</v>
      </c>
      <c r="E457" s="8">
        <v>32.4</v>
      </c>
      <c r="F457" s="10" t="s">
        <v>511</v>
      </c>
    </row>
    <row r="458" spans="1:6" ht="14.25" customHeight="1">
      <c r="A458" s="79">
        <v>38986</v>
      </c>
      <c r="B458" s="10" t="s">
        <v>517</v>
      </c>
      <c r="C458" s="10" t="s">
        <v>424</v>
      </c>
      <c r="D458" s="8">
        <v>760</v>
      </c>
      <c r="E458" s="8">
        <v>342</v>
      </c>
      <c r="F458" s="10" t="s">
        <v>518</v>
      </c>
    </row>
    <row r="459" spans="1:6" ht="14.25" customHeight="1">
      <c r="A459" s="79">
        <v>39283</v>
      </c>
      <c r="B459" s="10" t="s">
        <v>429</v>
      </c>
      <c r="C459" s="10" t="s">
        <v>424</v>
      </c>
      <c r="D459" s="8">
        <v>1064</v>
      </c>
      <c r="E459" s="8">
        <v>734.16</v>
      </c>
      <c r="F459" s="10" t="s">
        <v>518</v>
      </c>
    </row>
    <row r="460" spans="1:6" ht="14.25" customHeight="1">
      <c r="A460" s="79">
        <v>38717</v>
      </c>
      <c r="B460" s="10" t="s">
        <v>429</v>
      </c>
      <c r="C460" s="10" t="s">
        <v>514</v>
      </c>
      <c r="D460" s="8">
        <v>66</v>
      </c>
      <c r="E460" s="8">
        <v>34.98</v>
      </c>
      <c r="F460" s="10" t="s">
        <v>511</v>
      </c>
    </row>
    <row r="461" spans="1:6" ht="14.25" customHeight="1">
      <c r="A461" s="79">
        <v>39004</v>
      </c>
      <c r="B461" s="10" t="s">
        <v>520</v>
      </c>
      <c r="C461" s="10" t="s">
        <v>514</v>
      </c>
      <c r="D461" s="8">
        <v>181</v>
      </c>
      <c r="E461" s="8">
        <v>123.08</v>
      </c>
      <c r="F461" s="10" t="s">
        <v>511</v>
      </c>
    </row>
    <row r="462" spans="1:6" ht="14.25" customHeight="1">
      <c r="A462" s="79">
        <v>39260</v>
      </c>
      <c r="B462" s="10" t="s">
        <v>513</v>
      </c>
      <c r="C462" s="10" t="s">
        <v>521</v>
      </c>
      <c r="D462" s="8">
        <v>205</v>
      </c>
      <c r="E462" s="8">
        <v>139.4</v>
      </c>
      <c r="F462" s="10" t="s">
        <v>527</v>
      </c>
    </row>
    <row r="463" spans="1:6" ht="14.25" customHeight="1">
      <c r="A463" s="79">
        <v>38977</v>
      </c>
      <c r="B463" s="10" t="s">
        <v>517</v>
      </c>
      <c r="C463" s="10" t="s">
        <v>514</v>
      </c>
      <c r="D463" s="8">
        <v>94</v>
      </c>
      <c r="E463" s="8">
        <v>47</v>
      </c>
      <c r="F463" s="10" t="s">
        <v>515</v>
      </c>
    </row>
    <row r="464" spans="1:6" ht="14.25" customHeight="1">
      <c r="A464" s="79">
        <v>39202</v>
      </c>
      <c r="B464" s="10" t="s">
        <v>520</v>
      </c>
      <c r="C464" s="10" t="s">
        <v>510</v>
      </c>
      <c r="D464" s="8">
        <v>190</v>
      </c>
      <c r="E464" s="8">
        <v>104.5</v>
      </c>
      <c r="F464" s="10" t="s">
        <v>524</v>
      </c>
    </row>
    <row r="465" spans="1:6" ht="14.25" customHeight="1">
      <c r="A465" s="79">
        <v>39424</v>
      </c>
      <c r="B465" s="10" t="s">
        <v>429</v>
      </c>
      <c r="C465" s="10" t="s">
        <v>510</v>
      </c>
      <c r="D465" s="8">
        <v>69</v>
      </c>
      <c r="E465" s="8">
        <v>54.51</v>
      </c>
      <c r="F465" s="10" t="s">
        <v>511</v>
      </c>
    </row>
    <row r="466" spans="1:6" ht="14.25" customHeight="1">
      <c r="A466" s="79">
        <v>39417</v>
      </c>
      <c r="B466" s="10" t="s">
        <v>429</v>
      </c>
      <c r="C466" s="10" t="s">
        <v>521</v>
      </c>
      <c r="D466" s="8">
        <v>158</v>
      </c>
      <c r="E466" s="8">
        <v>71.1</v>
      </c>
      <c r="F466" s="10" t="s">
        <v>527</v>
      </c>
    </row>
    <row r="467" spans="1:6" ht="14.25" customHeight="1">
      <c r="A467" s="79">
        <v>38794</v>
      </c>
      <c r="B467" s="10" t="s">
        <v>513</v>
      </c>
      <c r="C467" s="10" t="s">
        <v>526</v>
      </c>
      <c r="D467" s="8">
        <v>87</v>
      </c>
      <c r="E467" s="8">
        <v>34.8</v>
      </c>
      <c r="F467" s="10" t="s">
        <v>511</v>
      </c>
    </row>
    <row r="468" spans="1:6" ht="14.25" customHeight="1">
      <c r="A468" s="79">
        <v>39130</v>
      </c>
      <c r="B468" s="10" t="s">
        <v>520</v>
      </c>
      <c r="C468" s="10" t="s">
        <v>521</v>
      </c>
      <c r="D468" s="8">
        <v>139</v>
      </c>
      <c r="E468" s="8">
        <v>98.69</v>
      </c>
      <c r="F468" s="10" t="s">
        <v>524</v>
      </c>
    </row>
    <row r="469" spans="1:6" ht="14.25" customHeight="1">
      <c r="A469" s="79">
        <v>39581</v>
      </c>
      <c r="B469" s="10" t="s">
        <v>509</v>
      </c>
      <c r="C469" s="10" t="s">
        <v>526</v>
      </c>
      <c r="D469" s="8">
        <v>1780</v>
      </c>
      <c r="E469" s="8">
        <v>1281.6</v>
      </c>
      <c r="F469" s="10" t="s">
        <v>515</v>
      </c>
    </row>
    <row r="470" spans="1:6" ht="14.25" customHeight="1">
      <c r="A470" s="79">
        <v>38510</v>
      </c>
      <c r="B470" s="10" t="s">
        <v>429</v>
      </c>
      <c r="C470" s="10" t="s">
        <v>424</v>
      </c>
      <c r="D470" s="8">
        <v>242</v>
      </c>
      <c r="E470" s="8">
        <v>179.08</v>
      </c>
      <c r="F470" s="10" t="s">
        <v>527</v>
      </c>
    </row>
    <row r="471" spans="1:6" ht="14.25" customHeight="1">
      <c r="A471" s="79">
        <v>38920</v>
      </c>
      <c r="B471" s="10" t="s">
        <v>520</v>
      </c>
      <c r="C471" s="10" t="s">
        <v>526</v>
      </c>
      <c r="D471" s="8">
        <v>232</v>
      </c>
      <c r="E471" s="8">
        <v>102.08</v>
      </c>
      <c r="F471" s="10" t="s">
        <v>511</v>
      </c>
    </row>
    <row r="472" spans="1:6" ht="14.25" customHeight="1">
      <c r="A472" s="79">
        <v>38670</v>
      </c>
      <c r="B472" s="10" t="s">
        <v>513</v>
      </c>
      <c r="C472" s="10" t="s">
        <v>521</v>
      </c>
      <c r="D472" s="8">
        <v>79</v>
      </c>
      <c r="E472" s="8">
        <v>55.3</v>
      </c>
      <c r="F472" s="10" t="s">
        <v>518</v>
      </c>
    </row>
    <row r="473" spans="1:6" ht="14.25" customHeight="1">
      <c r="A473" s="79">
        <v>39271</v>
      </c>
      <c r="B473" s="10" t="s">
        <v>520</v>
      </c>
      <c r="C473" s="10" t="s">
        <v>526</v>
      </c>
      <c r="D473" s="8">
        <v>52</v>
      </c>
      <c r="E473" s="8">
        <v>36.4</v>
      </c>
      <c r="F473" s="10" t="s">
        <v>518</v>
      </c>
    </row>
    <row r="474" spans="1:6" ht="14.25" customHeight="1">
      <c r="A474" s="79">
        <v>38638</v>
      </c>
      <c r="B474" s="10" t="s">
        <v>517</v>
      </c>
      <c r="C474" s="10" t="s">
        <v>514</v>
      </c>
      <c r="D474" s="8">
        <v>114</v>
      </c>
      <c r="E474" s="8">
        <v>69.54</v>
      </c>
      <c r="F474" s="10" t="s">
        <v>527</v>
      </c>
    </row>
    <row r="475" spans="1:6" ht="14.25" customHeight="1">
      <c r="A475" s="79">
        <v>39402</v>
      </c>
      <c r="B475" s="10" t="s">
        <v>513</v>
      </c>
      <c r="C475" s="10" t="s">
        <v>521</v>
      </c>
      <c r="D475" s="8">
        <v>998</v>
      </c>
      <c r="E475" s="8">
        <v>658.68</v>
      </c>
      <c r="F475" s="10" t="s">
        <v>511</v>
      </c>
    </row>
    <row r="476" spans="1:6" ht="14.25" customHeight="1">
      <c r="A476" s="79">
        <v>38502</v>
      </c>
      <c r="B476" s="10" t="s">
        <v>513</v>
      </c>
      <c r="C476" s="10" t="s">
        <v>514</v>
      </c>
      <c r="D476" s="8">
        <v>68</v>
      </c>
      <c r="E476" s="8">
        <v>47.6</v>
      </c>
      <c r="F476" s="10" t="s">
        <v>524</v>
      </c>
    </row>
    <row r="477" spans="1:6" ht="14.25" customHeight="1">
      <c r="A477" s="79">
        <v>38570</v>
      </c>
      <c r="B477" s="10" t="s">
        <v>429</v>
      </c>
      <c r="C477" s="10" t="s">
        <v>510</v>
      </c>
      <c r="D477" s="8">
        <v>157</v>
      </c>
      <c r="E477" s="8">
        <v>108.33</v>
      </c>
      <c r="F477" s="10" t="s">
        <v>515</v>
      </c>
    </row>
    <row r="478" spans="1:6" ht="14.25" customHeight="1">
      <c r="A478" s="79">
        <v>39157</v>
      </c>
      <c r="B478" s="10" t="s">
        <v>509</v>
      </c>
      <c r="C478" s="10" t="s">
        <v>424</v>
      </c>
      <c r="D478" s="8">
        <v>137</v>
      </c>
      <c r="E478" s="8">
        <v>105.49</v>
      </c>
      <c r="F478" s="10" t="s">
        <v>524</v>
      </c>
    </row>
    <row r="479" spans="1:6" ht="14.25" customHeight="1">
      <c r="A479" s="79">
        <v>38824</v>
      </c>
      <c r="B479" s="10" t="s">
        <v>513</v>
      </c>
      <c r="C479" s="10" t="s">
        <v>510</v>
      </c>
      <c r="D479" s="8">
        <v>1983</v>
      </c>
      <c r="E479" s="8">
        <v>1110.48</v>
      </c>
      <c r="F479" s="10" t="s">
        <v>515</v>
      </c>
    </row>
    <row r="480" spans="1:6" ht="14.25" customHeight="1">
      <c r="A480" s="79">
        <v>39584</v>
      </c>
      <c r="B480" s="10" t="s">
        <v>517</v>
      </c>
      <c r="C480" s="10" t="s">
        <v>526</v>
      </c>
      <c r="D480" s="8">
        <v>222</v>
      </c>
      <c r="E480" s="8">
        <v>168.72</v>
      </c>
      <c r="F480" s="10" t="s">
        <v>524</v>
      </c>
    </row>
    <row r="481" spans="1:6" ht="14.25" customHeight="1">
      <c r="A481" s="79">
        <v>39454</v>
      </c>
      <c r="B481" s="10" t="s">
        <v>509</v>
      </c>
      <c r="C481" s="10" t="s">
        <v>521</v>
      </c>
      <c r="D481" s="8">
        <v>109</v>
      </c>
      <c r="E481" s="8">
        <v>50.14</v>
      </c>
      <c r="F481" s="10" t="s">
        <v>511</v>
      </c>
    </row>
    <row r="482" spans="1:6" ht="14.25" customHeight="1">
      <c r="A482" s="79">
        <v>39010</v>
      </c>
      <c r="B482" s="10" t="s">
        <v>520</v>
      </c>
      <c r="C482" s="10" t="s">
        <v>526</v>
      </c>
      <c r="D482" s="8">
        <v>77</v>
      </c>
      <c r="E482" s="8">
        <v>60.83</v>
      </c>
      <c r="F482" s="10" t="s">
        <v>527</v>
      </c>
    </row>
    <row r="483" spans="1:6" ht="14.25" customHeight="1">
      <c r="A483" s="79">
        <v>38586</v>
      </c>
      <c r="B483" s="10" t="s">
        <v>429</v>
      </c>
      <c r="C483" s="10" t="s">
        <v>526</v>
      </c>
      <c r="D483" s="8">
        <v>250</v>
      </c>
      <c r="E483" s="8">
        <v>145</v>
      </c>
      <c r="F483" s="10" t="s">
        <v>524</v>
      </c>
    </row>
    <row r="484" spans="1:6" ht="14.25" customHeight="1">
      <c r="A484" s="79">
        <v>39120</v>
      </c>
      <c r="B484" s="10" t="s">
        <v>517</v>
      </c>
      <c r="C484" s="10" t="s">
        <v>514</v>
      </c>
      <c r="D484" s="8">
        <v>57</v>
      </c>
      <c r="E484" s="8">
        <v>40.47</v>
      </c>
      <c r="F484" s="10" t="s">
        <v>527</v>
      </c>
    </row>
    <row r="485" spans="1:6" ht="14.25" customHeight="1">
      <c r="A485" s="79">
        <v>39179</v>
      </c>
      <c r="B485" s="10" t="s">
        <v>429</v>
      </c>
      <c r="C485" s="10" t="s">
        <v>510</v>
      </c>
      <c r="D485" s="8">
        <v>119</v>
      </c>
      <c r="E485" s="8">
        <v>69.02</v>
      </c>
      <c r="F485" s="10" t="s">
        <v>518</v>
      </c>
    </row>
    <row r="486" spans="1:6" ht="14.25" customHeight="1">
      <c r="A486" s="79">
        <v>38585</v>
      </c>
      <c r="B486" s="10" t="s">
        <v>509</v>
      </c>
      <c r="C486" s="10" t="s">
        <v>521</v>
      </c>
      <c r="D486" s="8">
        <v>222</v>
      </c>
      <c r="E486" s="8">
        <v>93.24</v>
      </c>
      <c r="F486" s="10" t="s">
        <v>527</v>
      </c>
    </row>
    <row r="487" spans="1:6" ht="14.25" customHeight="1">
      <c r="A487" s="79">
        <v>38924</v>
      </c>
      <c r="B487" s="10" t="s">
        <v>517</v>
      </c>
      <c r="C487" s="10" t="s">
        <v>521</v>
      </c>
      <c r="D487" s="8">
        <v>119</v>
      </c>
      <c r="E487" s="8">
        <v>51.17</v>
      </c>
      <c r="F487" s="10" t="s">
        <v>527</v>
      </c>
    </row>
    <row r="488" spans="1:6" ht="14.25" customHeight="1">
      <c r="A488" s="79">
        <v>38637</v>
      </c>
      <c r="B488" s="10" t="s">
        <v>429</v>
      </c>
      <c r="C488" s="10" t="s">
        <v>521</v>
      </c>
      <c r="D488" s="8">
        <v>135</v>
      </c>
      <c r="E488" s="8">
        <v>70.2</v>
      </c>
      <c r="F488" s="10" t="s">
        <v>527</v>
      </c>
    </row>
    <row r="489" spans="1:6" ht="14.25" customHeight="1">
      <c r="A489" s="79">
        <v>39122</v>
      </c>
      <c r="B489" s="10" t="s">
        <v>513</v>
      </c>
      <c r="C489" s="10" t="s">
        <v>424</v>
      </c>
      <c r="D489" s="8">
        <v>1276</v>
      </c>
      <c r="E489" s="8">
        <v>714.56</v>
      </c>
      <c r="F489" s="10" t="s">
        <v>524</v>
      </c>
    </row>
    <row r="490" spans="1:6" ht="14.25" customHeight="1">
      <c r="A490" s="79">
        <v>39452</v>
      </c>
      <c r="B490" s="10" t="s">
        <v>517</v>
      </c>
      <c r="C490" s="10" t="s">
        <v>510</v>
      </c>
      <c r="D490" s="8">
        <v>135</v>
      </c>
      <c r="E490" s="8">
        <v>55.35</v>
      </c>
      <c r="F490" s="10" t="s">
        <v>518</v>
      </c>
    </row>
    <row r="491" spans="1:6" ht="14.25" customHeight="1">
      <c r="A491" s="79">
        <v>38643</v>
      </c>
      <c r="B491" s="10" t="s">
        <v>513</v>
      </c>
      <c r="C491" s="10" t="s">
        <v>521</v>
      </c>
      <c r="D491" s="8">
        <v>97</v>
      </c>
      <c r="E491" s="8">
        <v>43.65</v>
      </c>
      <c r="F491" s="10" t="s">
        <v>515</v>
      </c>
    </row>
    <row r="492" spans="1:6" ht="14.25" customHeight="1">
      <c r="A492" s="79">
        <v>39407</v>
      </c>
      <c r="B492" s="10" t="s">
        <v>520</v>
      </c>
      <c r="C492" s="10" t="s">
        <v>510</v>
      </c>
      <c r="D492" s="8">
        <v>536</v>
      </c>
      <c r="E492" s="8">
        <v>225.12</v>
      </c>
      <c r="F492" s="10" t="s">
        <v>515</v>
      </c>
    </row>
    <row r="493" spans="1:6" ht="14.25" customHeight="1">
      <c r="A493" s="79">
        <v>39159</v>
      </c>
      <c r="B493" s="10" t="s">
        <v>513</v>
      </c>
      <c r="C493" s="10" t="s">
        <v>424</v>
      </c>
      <c r="D493" s="8">
        <v>95</v>
      </c>
      <c r="E493" s="8">
        <v>47.5</v>
      </c>
      <c r="F493" s="10" t="s">
        <v>515</v>
      </c>
    </row>
    <row r="494" spans="1:6" ht="14.25" customHeight="1">
      <c r="A494" s="79">
        <v>39057</v>
      </c>
      <c r="B494" s="10" t="s">
        <v>520</v>
      </c>
      <c r="C494" s="10" t="s">
        <v>510</v>
      </c>
      <c r="D494" s="8">
        <v>186</v>
      </c>
      <c r="E494" s="8">
        <v>81.84</v>
      </c>
      <c r="F494" s="10" t="s">
        <v>515</v>
      </c>
    </row>
    <row r="495" spans="1:6" ht="14.25" customHeight="1">
      <c r="A495" s="79">
        <v>38583</v>
      </c>
      <c r="B495" s="10" t="s">
        <v>517</v>
      </c>
      <c r="C495" s="10" t="s">
        <v>514</v>
      </c>
      <c r="D495" s="8">
        <v>184</v>
      </c>
      <c r="E495" s="8">
        <v>119.6</v>
      </c>
      <c r="F495" s="10" t="s">
        <v>524</v>
      </c>
    </row>
    <row r="496" spans="1:6" ht="14.25" customHeight="1">
      <c r="A496" s="79">
        <v>39621</v>
      </c>
      <c r="B496" s="10" t="s">
        <v>429</v>
      </c>
      <c r="C496" s="10" t="s">
        <v>510</v>
      </c>
      <c r="D496" s="8">
        <v>225</v>
      </c>
      <c r="E496" s="8">
        <v>153</v>
      </c>
      <c r="F496" s="10" t="s">
        <v>524</v>
      </c>
    </row>
    <row r="497" spans="1:6" ht="14.25" customHeight="1">
      <c r="A497" s="79">
        <v>39215</v>
      </c>
      <c r="B497" s="10" t="s">
        <v>513</v>
      </c>
      <c r="C497" s="10" t="s">
        <v>510</v>
      </c>
      <c r="D497" s="8">
        <v>235</v>
      </c>
      <c r="E497" s="8">
        <v>152.75</v>
      </c>
      <c r="F497" s="10" t="s">
        <v>518</v>
      </c>
    </row>
    <row r="498" spans="1:6" ht="14.25" customHeight="1">
      <c r="A498" s="79">
        <v>38991</v>
      </c>
      <c r="B498" s="10" t="s">
        <v>429</v>
      </c>
      <c r="C498" s="10" t="s">
        <v>424</v>
      </c>
      <c r="D498" s="8">
        <v>87</v>
      </c>
      <c r="E498" s="8">
        <v>62.64</v>
      </c>
      <c r="F498" s="10" t="s">
        <v>515</v>
      </c>
    </row>
    <row r="499" spans="1:6" ht="14.25" customHeight="1">
      <c r="A499" s="79">
        <v>39131</v>
      </c>
      <c r="B499" s="10" t="s">
        <v>513</v>
      </c>
      <c r="C499" s="10" t="s">
        <v>514</v>
      </c>
      <c r="D499" s="8">
        <v>1855</v>
      </c>
      <c r="E499" s="8">
        <v>1391.25</v>
      </c>
      <c r="F499" s="10" t="s">
        <v>527</v>
      </c>
    </row>
    <row r="500" spans="1:6" ht="14.25" customHeight="1">
      <c r="A500" s="79">
        <v>38577</v>
      </c>
      <c r="B500" s="10" t="s">
        <v>513</v>
      </c>
      <c r="C500" s="10" t="s">
        <v>514</v>
      </c>
      <c r="D500" s="8">
        <v>151</v>
      </c>
      <c r="E500" s="8">
        <v>102.68</v>
      </c>
      <c r="F500" s="10" t="s">
        <v>524</v>
      </c>
    </row>
    <row r="501" spans="1:6" ht="14.25" customHeight="1">
      <c r="A501" s="79">
        <v>38937</v>
      </c>
      <c r="B501" s="10" t="s">
        <v>513</v>
      </c>
      <c r="C501" s="10" t="s">
        <v>424</v>
      </c>
      <c r="D501" s="8">
        <v>177</v>
      </c>
      <c r="E501" s="8">
        <v>83.19</v>
      </c>
      <c r="F501" s="10" t="s">
        <v>515</v>
      </c>
    </row>
    <row r="502" spans="1:6" ht="14.25" customHeight="1">
      <c r="A502" s="79">
        <v>39065</v>
      </c>
      <c r="B502" s="10" t="s">
        <v>517</v>
      </c>
      <c r="C502" s="10" t="s">
        <v>526</v>
      </c>
      <c r="D502" s="8">
        <v>91</v>
      </c>
      <c r="E502" s="8">
        <v>50.05</v>
      </c>
      <c r="F502" s="10" t="s">
        <v>511</v>
      </c>
    </row>
    <row r="503" spans="1:6" ht="14.25" customHeight="1">
      <c r="A503" s="79">
        <v>39515</v>
      </c>
      <c r="B503" s="10" t="s">
        <v>509</v>
      </c>
      <c r="C503" s="10" t="s">
        <v>424</v>
      </c>
      <c r="D503" s="8">
        <v>96</v>
      </c>
      <c r="E503" s="8">
        <v>48.96</v>
      </c>
      <c r="F503" s="10" t="s">
        <v>524</v>
      </c>
    </row>
    <row r="504" spans="1:6" ht="14.25" customHeight="1">
      <c r="A504" s="79">
        <v>38752</v>
      </c>
      <c r="B504" s="10" t="s">
        <v>517</v>
      </c>
      <c r="C504" s="10" t="s">
        <v>514</v>
      </c>
      <c r="D504" s="8">
        <v>87</v>
      </c>
      <c r="E504" s="8">
        <v>46.98</v>
      </c>
      <c r="F504" s="10" t="s">
        <v>527</v>
      </c>
    </row>
    <row r="505" spans="1:6" ht="14.25" customHeight="1">
      <c r="A505" s="79">
        <v>39540</v>
      </c>
      <c r="B505" s="10" t="s">
        <v>509</v>
      </c>
      <c r="C505" s="10" t="s">
        <v>526</v>
      </c>
      <c r="D505" s="8">
        <v>189</v>
      </c>
      <c r="E505" s="8">
        <v>75.6</v>
      </c>
      <c r="F505" s="10" t="s">
        <v>524</v>
      </c>
    </row>
    <row r="506" spans="1:6" ht="14.25" customHeight="1">
      <c r="A506" s="79">
        <v>39546</v>
      </c>
      <c r="B506" s="10" t="s">
        <v>517</v>
      </c>
      <c r="C506" s="10" t="s">
        <v>424</v>
      </c>
      <c r="D506" s="8">
        <v>134</v>
      </c>
      <c r="E506" s="8">
        <v>58.96</v>
      </c>
      <c r="F506" s="10" t="s">
        <v>515</v>
      </c>
    </row>
    <row r="507" spans="1:6" ht="14.25" customHeight="1">
      <c r="A507" s="79">
        <v>38722</v>
      </c>
      <c r="B507" s="10" t="s">
        <v>509</v>
      </c>
      <c r="C507" s="10" t="s">
        <v>424</v>
      </c>
      <c r="D507" s="8">
        <v>151</v>
      </c>
      <c r="E507" s="8">
        <v>64.93</v>
      </c>
      <c r="F507" s="10" t="s">
        <v>524</v>
      </c>
    </row>
    <row r="508" spans="1:6" ht="14.25" customHeight="1">
      <c r="A508" s="79">
        <v>39453</v>
      </c>
      <c r="B508" s="10" t="s">
        <v>513</v>
      </c>
      <c r="C508" s="10" t="s">
        <v>424</v>
      </c>
      <c r="D508" s="8">
        <v>66</v>
      </c>
      <c r="E508" s="8">
        <v>38.94</v>
      </c>
      <c r="F508" s="10" t="s">
        <v>527</v>
      </c>
    </row>
    <row r="509" spans="1:6" ht="14.25" customHeight="1">
      <c r="A509" s="79">
        <v>39530</v>
      </c>
      <c r="B509" s="10" t="s">
        <v>517</v>
      </c>
      <c r="C509" s="10" t="s">
        <v>514</v>
      </c>
      <c r="D509" s="8">
        <v>603</v>
      </c>
      <c r="E509" s="8">
        <v>295.47</v>
      </c>
      <c r="F509" s="10" t="s">
        <v>524</v>
      </c>
    </row>
    <row r="510" spans="1:6" ht="14.25" customHeight="1">
      <c r="A510" s="79">
        <v>39322</v>
      </c>
      <c r="B510" s="10" t="s">
        <v>429</v>
      </c>
      <c r="C510" s="10" t="s">
        <v>424</v>
      </c>
      <c r="D510" s="8">
        <v>239</v>
      </c>
      <c r="E510" s="8">
        <v>160.13</v>
      </c>
      <c r="F510" s="10" t="s">
        <v>515</v>
      </c>
    </row>
    <row r="511" spans="1:6" ht="14.25" customHeight="1">
      <c r="A511" s="79">
        <v>38943</v>
      </c>
      <c r="B511" s="10" t="s">
        <v>513</v>
      </c>
      <c r="C511" s="10" t="s">
        <v>526</v>
      </c>
      <c r="D511" s="8">
        <v>74</v>
      </c>
      <c r="E511" s="8">
        <v>59.2</v>
      </c>
      <c r="F511" s="10" t="s">
        <v>524</v>
      </c>
    </row>
    <row r="512" spans="1:6" ht="14.25" customHeight="1">
      <c r="A512" s="79">
        <v>38853</v>
      </c>
      <c r="B512" s="10" t="s">
        <v>513</v>
      </c>
      <c r="C512" s="10" t="s">
        <v>521</v>
      </c>
      <c r="D512" s="8">
        <v>73</v>
      </c>
      <c r="E512" s="8">
        <v>48.91</v>
      </c>
      <c r="F512" s="10" t="s">
        <v>527</v>
      </c>
    </row>
    <row r="513" spans="1:6" ht="14.25" customHeight="1">
      <c r="A513" s="79">
        <v>39332</v>
      </c>
      <c r="B513" s="10" t="s">
        <v>520</v>
      </c>
      <c r="C513" s="10" t="s">
        <v>510</v>
      </c>
      <c r="D513" s="8">
        <v>217</v>
      </c>
      <c r="E513" s="8">
        <v>123.69</v>
      </c>
      <c r="F513" s="10" t="s">
        <v>527</v>
      </c>
    </row>
    <row r="514" spans="1:6" ht="14.25" customHeight="1">
      <c r="A514" s="79">
        <v>38710</v>
      </c>
      <c r="B514" s="10" t="s">
        <v>513</v>
      </c>
      <c r="C514" s="10" t="s">
        <v>510</v>
      </c>
      <c r="D514" s="8">
        <v>82</v>
      </c>
      <c r="E514" s="8">
        <v>50.02</v>
      </c>
      <c r="F514" s="10" t="s">
        <v>527</v>
      </c>
    </row>
    <row r="515" spans="1:6" ht="14.25" customHeight="1">
      <c r="A515" s="79">
        <v>39142</v>
      </c>
      <c r="B515" s="10" t="s">
        <v>509</v>
      </c>
      <c r="C515" s="10" t="s">
        <v>526</v>
      </c>
      <c r="D515" s="8">
        <v>241</v>
      </c>
      <c r="E515" s="8">
        <v>161.47</v>
      </c>
      <c r="F515" s="10" t="s">
        <v>515</v>
      </c>
    </row>
    <row r="516" spans="1:6" ht="14.25" customHeight="1">
      <c r="A516" s="79">
        <v>38855</v>
      </c>
      <c r="B516" s="10" t="s">
        <v>517</v>
      </c>
      <c r="C516" s="10" t="s">
        <v>514</v>
      </c>
      <c r="D516" s="8">
        <v>115</v>
      </c>
      <c r="E516" s="8">
        <v>57.5</v>
      </c>
      <c r="F516" s="10" t="s">
        <v>518</v>
      </c>
    </row>
    <row r="517" spans="1:6" ht="14.25" customHeight="1">
      <c r="A517" s="79">
        <v>39430</v>
      </c>
      <c r="B517" s="10" t="s">
        <v>513</v>
      </c>
      <c r="C517" s="10" t="s">
        <v>510</v>
      </c>
      <c r="D517" s="8">
        <v>166</v>
      </c>
      <c r="E517" s="8">
        <v>124.5</v>
      </c>
      <c r="F517" s="10" t="s">
        <v>511</v>
      </c>
    </row>
    <row r="518" spans="1:6" ht="14.25" customHeight="1">
      <c r="A518" s="79">
        <v>38790</v>
      </c>
      <c r="B518" s="10" t="s">
        <v>513</v>
      </c>
      <c r="C518" s="10" t="s">
        <v>526</v>
      </c>
      <c r="D518" s="8">
        <v>203</v>
      </c>
      <c r="E518" s="8">
        <v>83.23</v>
      </c>
      <c r="F518" s="10" t="s">
        <v>515</v>
      </c>
    </row>
    <row r="519" spans="1:6" ht="14.25" customHeight="1">
      <c r="A519" s="79">
        <v>39200</v>
      </c>
      <c r="B519" s="10" t="s">
        <v>513</v>
      </c>
      <c r="C519" s="10" t="s">
        <v>526</v>
      </c>
      <c r="D519" s="8">
        <v>1746</v>
      </c>
      <c r="E519" s="8">
        <v>1187.28</v>
      </c>
      <c r="F519" s="10" t="s">
        <v>527</v>
      </c>
    </row>
    <row r="520" spans="1:6" ht="14.25" customHeight="1">
      <c r="A520" s="79">
        <v>39069</v>
      </c>
      <c r="B520" s="10" t="s">
        <v>513</v>
      </c>
      <c r="C520" s="10" t="s">
        <v>526</v>
      </c>
      <c r="D520" s="8">
        <v>144</v>
      </c>
      <c r="E520" s="8">
        <v>105.12</v>
      </c>
      <c r="F520" s="10" t="s">
        <v>518</v>
      </c>
    </row>
    <row r="521" spans="1:6" ht="14.25" customHeight="1">
      <c r="A521" s="79">
        <v>39528</v>
      </c>
      <c r="B521" s="10" t="s">
        <v>509</v>
      </c>
      <c r="C521" s="10" t="s">
        <v>521</v>
      </c>
      <c r="D521" s="8">
        <v>203</v>
      </c>
      <c r="E521" s="8">
        <v>158.34</v>
      </c>
      <c r="F521" s="10" t="s">
        <v>518</v>
      </c>
    </row>
    <row r="522" spans="1:6" ht="14.25" customHeight="1">
      <c r="A522" s="79">
        <v>39187</v>
      </c>
      <c r="B522" s="10" t="s">
        <v>429</v>
      </c>
      <c r="C522" s="10" t="s">
        <v>526</v>
      </c>
      <c r="D522" s="8">
        <v>117</v>
      </c>
      <c r="E522" s="8">
        <v>69.03</v>
      </c>
      <c r="F522" s="10" t="s">
        <v>511</v>
      </c>
    </row>
    <row r="523" spans="1:6" ht="14.25" customHeight="1">
      <c r="A523" s="79">
        <v>39009</v>
      </c>
      <c r="B523" s="10" t="s">
        <v>429</v>
      </c>
      <c r="C523" s="10" t="s">
        <v>424</v>
      </c>
      <c r="D523" s="8">
        <v>205</v>
      </c>
      <c r="E523" s="8">
        <v>145.55</v>
      </c>
      <c r="F523" s="10" t="s">
        <v>527</v>
      </c>
    </row>
    <row r="524" spans="1:6" ht="14.25" customHeight="1">
      <c r="A524" s="79">
        <v>38557</v>
      </c>
      <c r="B524" s="10" t="s">
        <v>429</v>
      </c>
      <c r="C524" s="10" t="s">
        <v>424</v>
      </c>
      <c r="D524" s="8">
        <v>152</v>
      </c>
      <c r="E524" s="8">
        <v>71.44</v>
      </c>
      <c r="F524" s="10" t="s">
        <v>511</v>
      </c>
    </row>
    <row r="525" spans="1:6" ht="14.25" customHeight="1">
      <c r="A525" s="79">
        <v>39629</v>
      </c>
      <c r="B525" s="10" t="s">
        <v>520</v>
      </c>
      <c r="C525" s="10" t="s">
        <v>424</v>
      </c>
      <c r="D525" s="8">
        <v>175</v>
      </c>
      <c r="E525" s="8">
        <v>105</v>
      </c>
      <c r="F525" s="10" t="s">
        <v>518</v>
      </c>
    </row>
    <row r="526" spans="1:6" ht="14.25" customHeight="1">
      <c r="A526" s="79">
        <v>39393</v>
      </c>
      <c r="B526" s="10" t="s">
        <v>429</v>
      </c>
      <c r="C526" s="10" t="s">
        <v>526</v>
      </c>
      <c r="D526" s="8">
        <v>814</v>
      </c>
      <c r="E526" s="8">
        <v>407</v>
      </c>
      <c r="F526" s="10" t="s">
        <v>515</v>
      </c>
    </row>
    <row r="527" spans="1:6" ht="14.25" customHeight="1">
      <c r="A527" s="79">
        <v>39006</v>
      </c>
      <c r="B527" s="10" t="s">
        <v>513</v>
      </c>
      <c r="C527" s="10" t="s">
        <v>510</v>
      </c>
      <c r="D527" s="8">
        <v>182</v>
      </c>
      <c r="E527" s="8">
        <v>120.12</v>
      </c>
      <c r="F527" s="10" t="s">
        <v>524</v>
      </c>
    </row>
    <row r="528" spans="1:6" ht="14.25" customHeight="1">
      <c r="A528" s="79">
        <v>38730</v>
      </c>
      <c r="B528" s="10" t="s">
        <v>509</v>
      </c>
      <c r="C528" s="10" t="s">
        <v>424</v>
      </c>
      <c r="D528" s="8">
        <v>156</v>
      </c>
      <c r="E528" s="8">
        <v>106.08</v>
      </c>
      <c r="F528" s="10" t="s">
        <v>518</v>
      </c>
    </row>
    <row r="529" spans="1:6" ht="14.25" customHeight="1">
      <c r="A529" s="79">
        <v>39275</v>
      </c>
      <c r="B529" s="10" t="s">
        <v>509</v>
      </c>
      <c r="C529" s="10" t="s">
        <v>521</v>
      </c>
      <c r="D529" s="8">
        <v>1051</v>
      </c>
      <c r="E529" s="8">
        <v>756.72</v>
      </c>
      <c r="F529" s="10" t="s">
        <v>518</v>
      </c>
    </row>
    <row r="530" spans="1:6" ht="14.25" customHeight="1">
      <c r="A530" s="79">
        <v>39080</v>
      </c>
      <c r="B530" s="10" t="s">
        <v>513</v>
      </c>
      <c r="C530" s="10" t="s">
        <v>521</v>
      </c>
      <c r="D530" s="8">
        <v>232</v>
      </c>
      <c r="E530" s="8">
        <v>120.64</v>
      </c>
      <c r="F530" s="10" t="s">
        <v>515</v>
      </c>
    </row>
    <row r="531" spans="1:6" ht="14.25" customHeight="1">
      <c r="A531" s="79">
        <v>38858</v>
      </c>
      <c r="B531" s="10" t="s">
        <v>520</v>
      </c>
      <c r="C531" s="10" t="s">
        <v>526</v>
      </c>
      <c r="D531" s="8">
        <v>103</v>
      </c>
      <c r="E531" s="8">
        <v>67.98</v>
      </c>
      <c r="F531" s="10" t="s">
        <v>524</v>
      </c>
    </row>
    <row r="532" spans="1:6" ht="14.25" customHeight="1">
      <c r="A532" s="79">
        <v>39100</v>
      </c>
      <c r="B532" s="10" t="s">
        <v>513</v>
      </c>
      <c r="C532" s="10" t="s">
        <v>526</v>
      </c>
      <c r="D532" s="8">
        <v>233</v>
      </c>
      <c r="E532" s="8">
        <v>132.81</v>
      </c>
      <c r="F532" s="10" t="s">
        <v>527</v>
      </c>
    </row>
    <row r="533" spans="1:6" ht="14.25" customHeight="1">
      <c r="A533" s="79">
        <v>38608</v>
      </c>
      <c r="B533" s="10" t="s">
        <v>509</v>
      </c>
      <c r="C533" s="10" t="s">
        <v>526</v>
      </c>
      <c r="D533" s="8">
        <v>92</v>
      </c>
      <c r="E533" s="8">
        <v>59.8</v>
      </c>
      <c r="F533" s="10" t="s">
        <v>527</v>
      </c>
    </row>
    <row r="534" spans="1:6" ht="14.25" customHeight="1">
      <c r="A534" s="79">
        <v>38766</v>
      </c>
      <c r="B534" s="10" t="s">
        <v>520</v>
      </c>
      <c r="C534" s="10" t="s">
        <v>521</v>
      </c>
      <c r="D534" s="8">
        <v>114</v>
      </c>
      <c r="E534" s="8">
        <v>80.94</v>
      </c>
      <c r="F534" s="10" t="s">
        <v>527</v>
      </c>
    </row>
    <row r="535" spans="1:6" ht="14.25" customHeight="1">
      <c r="A535" s="79">
        <v>38551</v>
      </c>
      <c r="B535" s="10" t="s">
        <v>517</v>
      </c>
      <c r="C535" s="10" t="s">
        <v>510</v>
      </c>
      <c r="D535" s="8">
        <v>64</v>
      </c>
      <c r="E535" s="8">
        <v>43.52</v>
      </c>
      <c r="F535" s="10" t="s">
        <v>511</v>
      </c>
    </row>
    <row r="536" spans="1:6" ht="14.25" customHeight="1">
      <c r="A536" s="79">
        <v>39494</v>
      </c>
      <c r="B536" s="10" t="s">
        <v>517</v>
      </c>
      <c r="C536" s="10" t="s">
        <v>424</v>
      </c>
      <c r="D536" s="8">
        <v>211</v>
      </c>
      <c r="E536" s="8">
        <v>145.59</v>
      </c>
      <c r="F536" s="10" t="s">
        <v>524</v>
      </c>
    </row>
    <row r="537" spans="1:6" ht="14.25" customHeight="1">
      <c r="A537" s="79">
        <v>38828</v>
      </c>
      <c r="B537" s="10" t="s">
        <v>509</v>
      </c>
      <c r="C537" s="10" t="s">
        <v>526</v>
      </c>
      <c r="D537" s="8">
        <v>219</v>
      </c>
      <c r="E537" s="8">
        <v>131.4</v>
      </c>
      <c r="F537" s="10" t="s">
        <v>511</v>
      </c>
    </row>
    <row r="538" spans="1:6" ht="14.25" customHeight="1">
      <c r="A538" s="79">
        <v>38512</v>
      </c>
      <c r="B538" s="10" t="s">
        <v>509</v>
      </c>
      <c r="C538" s="10" t="s">
        <v>510</v>
      </c>
      <c r="D538" s="8">
        <v>166</v>
      </c>
      <c r="E538" s="8">
        <v>112.88</v>
      </c>
      <c r="F538" s="10" t="s">
        <v>524</v>
      </c>
    </row>
    <row r="539" spans="1:6" ht="14.25" customHeight="1">
      <c r="A539" s="79">
        <v>38888</v>
      </c>
      <c r="B539" s="10" t="s">
        <v>509</v>
      </c>
      <c r="C539" s="10" t="s">
        <v>424</v>
      </c>
      <c r="D539" s="8">
        <v>1622</v>
      </c>
      <c r="E539" s="8">
        <v>713.68</v>
      </c>
      <c r="F539" s="10" t="s">
        <v>527</v>
      </c>
    </row>
    <row r="540" spans="1:6" ht="14.25" customHeight="1">
      <c r="A540" s="79">
        <v>38964</v>
      </c>
      <c r="B540" s="10" t="s">
        <v>509</v>
      </c>
      <c r="C540" s="10" t="s">
        <v>526</v>
      </c>
      <c r="D540" s="8">
        <v>204</v>
      </c>
      <c r="E540" s="8">
        <v>95.88</v>
      </c>
      <c r="F540" s="10" t="s">
        <v>515</v>
      </c>
    </row>
    <row r="541" spans="1:6" ht="14.25" customHeight="1">
      <c r="A541" s="79">
        <v>39292</v>
      </c>
      <c r="B541" s="10" t="s">
        <v>429</v>
      </c>
      <c r="C541" s="10" t="s">
        <v>424</v>
      </c>
      <c r="D541" s="8">
        <v>137</v>
      </c>
      <c r="E541" s="8">
        <v>60.28</v>
      </c>
      <c r="F541" s="10" t="s">
        <v>524</v>
      </c>
    </row>
    <row r="542" spans="1:6" ht="14.25" customHeight="1">
      <c r="A542" s="79">
        <v>39508</v>
      </c>
      <c r="B542" s="10" t="s">
        <v>513</v>
      </c>
      <c r="C542" s="10" t="s">
        <v>526</v>
      </c>
      <c r="D542" s="8">
        <v>222</v>
      </c>
      <c r="E542" s="8">
        <v>106.56</v>
      </c>
      <c r="F542" s="10" t="s">
        <v>511</v>
      </c>
    </row>
    <row r="543" spans="1:6" ht="14.25" customHeight="1">
      <c r="A543" s="79">
        <v>39280</v>
      </c>
      <c r="B543" s="10" t="s">
        <v>520</v>
      </c>
      <c r="C543" s="10" t="s">
        <v>514</v>
      </c>
      <c r="D543" s="8">
        <v>815</v>
      </c>
      <c r="E543" s="8">
        <v>448.25</v>
      </c>
      <c r="F543" s="10" t="s">
        <v>515</v>
      </c>
    </row>
    <row r="544" spans="1:6" ht="14.25" customHeight="1">
      <c r="A544" s="79">
        <v>39525</v>
      </c>
      <c r="B544" s="10" t="s">
        <v>509</v>
      </c>
      <c r="C544" s="10" t="s">
        <v>526</v>
      </c>
      <c r="D544" s="8">
        <v>61</v>
      </c>
      <c r="E544" s="8">
        <v>45.75</v>
      </c>
      <c r="F544" s="10" t="s">
        <v>511</v>
      </c>
    </row>
    <row r="545" spans="1:6" ht="14.25" customHeight="1">
      <c r="A545" s="79">
        <v>39132</v>
      </c>
      <c r="B545" s="10" t="s">
        <v>429</v>
      </c>
      <c r="C545" s="10" t="s">
        <v>526</v>
      </c>
      <c r="D545" s="8">
        <v>192</v>
      </c>
      <c r="E545" s="8">
        <v>82.56</v>
      </c>
      <c r="F545" s="10" t="s">
        <v>524</v>
      </c>
    </row>
    <row r="546" spans="1:6" ht="14.25" customHeight="1">
      <c r="A546" s="79">
        <v>38830</v>
      </c>
      <c r="B546" s="10" t="s">
        <v>513</v>
      </c>
      <c r="C546" s="10" t="s">
        <v>510</v>
      </c>
      <c r="D546" s="8">
        <v>232</v>
      </c>
      <c r="E546" s="8">
        <v>127.6</v>
      </c>
      <c r="F546" s="10" t="s">
        <v>527</v>
      </c>
    </row>
    <row r="547" spans="1:6" ht="14.25" customHeight="1">
      <c r="A547" s="79">
        <v>39013</v>
      </c>
      <c r="B547" s="10" t="s">
        <v>509</v>
      </c>
      <c r="C547" s="10" t="s">
        <v>510</v>
      </c>
      <c r="D547" s="8">
        <v>141</v>
      </c>
      <c r="E547" s="8">
        <v>95.88</v>
      </c>
      <c r="F547" s="10" t="s">
        <v>515</v>
      </c>
    </row>
    <row r="548" spans="1:6" ht="14.25" customHeight="1">
      <c r="A548" s="79">
        <v>38539</v>
      </c>
      <c r="B548" s="10" t="s">
        <v>517</v>
      </c>
      <c r="C548" s="10" t="s">
        <v>514</v>
      </c>
      <c r="D548" s="8">
        <v>130</v>
      </c>
      <c r="E548" s="8">
        <v>62.4</v>
      </c>
      <c r="F548" s="10" t="s">
        <v>518</v>
      </c>
    </row>
    <row r="549" spans="1:6" ht="14.25" customHeight="1">
      <c r="A549" s="79">
        <v>39574</v>
      </c>
      <c r="B549" s="10" t="s">
        <v>509</v>
      </c>
      <c r="C549" s="10" t="s">
        <v>526</v>
      </c>
      <c r="D549" s="8">
        <v>1945</v>
      </c>
      <c r="E549" s="8">
        <v>1108.65</v>
      </c>
      <c r="F549" s="10" t="s">
        <v>515</v>
      </c>
    </row>
    <row r="550" spans="1:6" ht="14.25" customHeight="1">
      <c r="A550" s="79">
        <v>39292</v>
      </c>
      <c r="B550" s="10" t="s">
        <v>520</v>
      </c>
      <c r="C550" s="10" t="s">
        <v>521</v>
      </c>
      <c r="D550" s="8">
        <v>106</v>
      </c>
      <c r="E550" s="8">
        <v>61.48</v>
      </c>
      <c r="F550" s="10" t="s">
        <v>527</v>
      </c>
    </row>
    <row r="551" spans="1:6" ht="14.25" customHeight="1">
      <c r="A551" s="79">
        <v>38879</v>
      </c>
      <c r="B551" s="10" t="s">
        <v>509</v>
      </c>
      <c r="C551" s="10" t="s">
        <v>521</v>
      </c>
      <c r="D551" s="8">
        <v>53</v>
      </c>
      <c r="E551" s="8">
        <v>28.62</v>
      </c>
      <c r="F551" s="10" t="s">
        <v>518</v>
      </c>
    </row>
    <row r="552" spans="1:6" ht="14.25" customHeight="1">
      <c r="A552" s="79">
        <v>38990</v>
      </c>
      <c r="B552" s="10" t="s">
        <v>429</v>
      </c>
      <c r="C552" s="10" t="s">
        <v>514</v>
      </c>
      <c r="D552" s="8">
        <v>128</v>
      </c>
      <c r="E552" s="8">
        <v>61.44</v>
      </c>
      <c r="F552" s="10" t="s">
        <v>518</v>
      </c>
    </row>
    <row r="553" spans="1:6" ht="14.25" customHeight="1">
      <c r="A553" s="79">
        <v>38964</v>
      </c>
      <c r="B553" s="10" t="s">
        <v>520</v>
      </c>
      <c r="C553" s="10" t="s">
        <v>510</v>
      </c>
      <c r="D553" s="8">
        <v>61</v>
      </c>
      <c r="E553" s="8">
        <v>35.38</v>
      </c>
      <c r="F553" s="10" t="s">
        <v>527</v>
      </c>
    </row>
    <row r="554" spans="1:6" ht="14.25" customHeight="1">
      <c r="A554" s="79">
        <v>38829</v>
      </c>
      <c r="B554" s="10" t="s">
        <v>517</v>
      </c>
      <c r="C554" s="10" t="s">
        <v>424</v>
      </c>
      <c r="D554" s="8">
        <v>216</v>
      </c>
      <c r="E554" s="8">
        <v>110.16</v>
      </c>
      <c r="F554" s="10" t="s">
        <v>527</v>
      </c>
    </row>
    <row r="555" spans="1:6" ht="14.25" customHeight="1">
      <c r="A555" s="79">
        <v>39050</v>
      </c>
      <c r="B555" s="10" t="s">
        <v>520</v>
      </c>
      <c r="C555" s="10" t="s">
        <v>526</v>
      </c>
      <c r="D555" s="8">
        <v>65</v>
      </c>
      <c r="E555" s="8">
        <v>48.75</v>
      </c>
      <c r="F555" s="10" t="s">
        <v>511</v>
      </c>
    </row>
    <row r="556" spans="1:6" ht="14.25" customHeight="1">
      <c r="A556" s="79">
        <v>38819</v>
      </c>
      <c r="B556" s="10" t="s">
        <v>517</v>
      </c>
      <c r="C556" s="10" t="s">
        <v>521</v>
      </c>
      <c r="D556" s="8">
        <v>89</v>
      </c>
      <c r="E556" s="8">
        <v>37.38</v>
      </c>
      <c r="F556" s="10" t="s">
        <v>515</v>
      </c>
    </row>
    <row r="557" spans="1:6" ht="14.25" customHeight="1">
      <c r="A557" s="79">
        <v>39064</v>
      </c>
      <c r="B557" s="10" t="s">
        <v>517</v>
      </c>
      <c r="C557" s="10" t="s">
        <v>514</v>
      </c>
      <c r="D557" s="8">
        <v>175</v>
      </c>
      <c r="E557" s="8">
        <v>126</v>
      </c>
      <c r="F557" s="10" t="s">
        <v>515</v>
      </c>
    </row>
    <row r="558" spans="1:6" ht="14.25" customHeight="1">
      <c r="A558" s="79">
        <v>38884</v>
      </c>
      <c r="B558" s="10" t="s">
        <v>520</v>
      </c>
      <c r="C558" s="10" t="s">
        <v>526</v>
      </c>
      <c r="D558" s="8">
        <v>200</v>
      </c>
      <c r="E558" s="8">
        <v>158</v>
      </c>
      <c r="F558" s="10" t="s">
        <v>515</v>
      </c>
    </row>
    <row r="559" spans="1:6" ht="14.25" customHeight="1">
      <c r="A559" s="79">
        <v>39404</v>
      </c>
      <c r="B559" s="10" t="s">
        <v>520</v>
      </c>
      <c r="C559" s="10" t="s">
        <v>521</v>
      </c>
      <c r="D559" s="8">
        <v>1541</v>
      </c>
      <c r="E559" s="8">
        <v>1063.29</v>
      </c>
      <c r="F559" s="10" t="s">
        <v>515</v>
      </c>
    </row>
    <row r="560" spans="1:6" ht="14.25" customHeight="1">
      <c r="A560" s="79">
        <v>39542</v>
      </c>
      <c r="B560" s="10" t="s">
        <v>509</v>
      </c>
      <c r="C560" s="10" t="s">
        <v>510</v>
      </c>
      <c r="D560" s="8">
        <v>1054</v>
      </c>
      <c r="E560" s="8">
        <v>706.18</v>
      </c>
      <c r="F560" s="10" t="s">
        <v>524</v>
      </c>
    </row>
    <row r="561" spans="1:6" ht="14.25" customHeight="1">
      <c r="A561" s="79">
        <v>39281</v>
      </c>
      <c r="B561" s="10" t="s">
        <v>520</v>
      </c>
      <c r="C561" s="10" t="s">
        <v>514</v>
      </c>
      <c r="D561" s="8">
        <v>81</v>
      </c>
      <c r="E561" s="8">
        <v>50.22</v>
      </c>
      <c r="F561" s="10" t="s">
        <v>511</v>
      </c>
    </row>
    <row r="562" spans="1:6" ht="14.25" customHeight="1">
      <c r="A562" s="79">
        <v>39280</v>
      </c>
      <c r="B562" s="10" t="s">
        <v>520</v>
      </c>
      <c r="C562" s="10" t="s">
        <v>514</v>
      </c>
      <c r="D562" s="8">
        <v>243</v>
      </c>
      <c r="E562" s="8">
        <v>182.25</v>
      </c>
      <c r="F562" s="10" t="s">
        <v>511</v>
      </c>
    </row>
    <row r="563" spans="1:6" ht="14.25" customHeight="1">
      <c r="A563" s="79">
        <v>38517</v>
      </c>
      <c r="B563" s="10" t="s">
        <v>517</v>
      </c>
      <c r="C563" s="10" t="s">
        <v>514</v>
      </c>
      <c r="D563" s="8">
        <v>154</v>
      </c>
      <c r="E563" s="8">
        <v>72.38</v>
      </c>
      <c r="F563" s="10" t="s">
        <v>515</v>
      </c>
    </row>
    <row r="564" spans="1:6" ht="14.25" customHeight="1">
      <c r="A564" s="79">
        <v>38945</v>
      </c>
      <c r="B564" s="10" t="s">
        <v>509</v>
      </c>
      <c r="C564" s="10" t="s">
        <v>514</v>
      </c>
      <c r="D564" s="8">
        <v>114</v>
      </c>
      <c r="E564" s="8">
        <v>64.98</v>
      </c>
      <c r="F564" s="10" t="s">
        <v>511</v>
      </c>
    </row>
    <row r="565" spans="1:6" ht="14.25" customHeight="1">
      <c r="A565" s="79">
        <v>39071</v>
      </c>
      <c r="B565" s="10" t="s">
        <v>509</v>
      </c>
      <c r="C565" s="10" t="s">
        <v>514</v>
      </c>
      <c r="D565" s="8">
        <v>96</v>
      </c>
      <c r="E565" s="8">
        <v>44.16</v>
      </c>
      <c r="F565" s="10" t="s">
        <v>518</v>
      </c>
    </row>
    <row r="566" spans="1:6" ht="14.25" customHeight="1">
      <c r="A566" s="79">
        <v>38832</v>
      </c>
      <c r="B566" s="10" t="s">
        <v>513</v>
      </c>
      <c r="C566" s="10" t="s">
        <v>510</v>
      </c>
      <c r="D566" s="8">
        <v>96</v>
      </c>
      <c r="E566" s="8">
        <v>76.8</v>
      </c>
      <c r="F566" s="10" t="s">
        <v>511</v>
      </c>
    </row>
    <row r="567" spans="1:6" ht="14.25" customHeight="1">
      <c r="A567" s="79">
        <v>39160</v>
      </c>
      <c r="B567" s="10" t="s">
        <v>520</v>
      </c>
      <c r="C567" s="10" t="s">
        <v>514</v>
      </c>
      <c r="D567" s="8">
        <v>191</v>
      </c>
      <c r="E567" s="8">
        <v>78.31</v>
      </c>
      <c r="F567" s="10" t="s">
        <v>515</v>
      </c>
    </row>
    <row r="568" spans="1:6" ht="14.25" customHeight="1">
      <c r="A568" s="79">
        <v>38521</v>
      </c>
      <c r="B568" s="10" t="s">
        <v>520</v>
      </c>
      <c r="C568" s="10" t="s">
        <v>526</v>
      </c>
      <c r="D568" s="8">
        <v>250</v>
      </c>
      <c r="E568" s="8">
        <v>147.5</v>
      </c>
      <c r="F568" s="10" t="s">
        <v>518</v>
      </c>
    </row>
    <row r="569" spans="1:6" ht="14.25" customHeight="1">
      <c r="A569" s="79">
        <v>38883</v>
      </c>
      <c r="B569" s="10" t="s">
        <v>520</v>
      </c>
      <c r="C569" s="10" t="s">
        <v>526</v>
      </c>
      <c r="D569" s="8">
        <v>1674</v>
      </c>
      <c r="E569" s="8">
        <v>1138.32</v>
      </c>
      <c r="F569" s="10" t="s">
        <v>518</v>
      </c>
    </row>
    <row r="570" spans="1:6" ht="14.25" customHeight="1">
      <c r="A570" s="79">
        <v>39470</v>
      </c>
      <c r="B570" s="10" t="s">
        <v>429</v>
      </c>
      <c r="C570" s="10" t="s">
        <v>510</v>
      </c>
      <c r="D570" s="8">
        <v>162</v>
      </c>
      <c r="E570" s="8">
        <v>95.58</v>
      </c>
      <c r="F570" s="10" t="s">
        <v>511</v>
      </c>
    </row>
    <row r="571" spans="1:6" ht="14.25" customHeight="1">
      <c r="A571" s="79">
        <v>39017</v>
      </c>
      <c r="B571" s="10" t="s">
        <v>509</v>
      </c>
      <c r="C571" s="10" t="s">
        <v>521</v>
      </c>
      <c r="D571" s="8">
        <v>73</v>
      </c>
      <c r="E571" s="8">
        <v>37.23</v>
      </c>
      <c r="F571" s="10" t="s">
        <v>511</v>
      </c>
    </row>
    <row r="572" spans="1:6" ht="14.25" customHeight="1">
      <c r="A572" s="79">
        <v>39019</v>
      </c>
      <c r="B572" s="10" t="s">
        <v>517</v>
      </c>
      <c r="C572" s="10" t="s">
        <v>514</v>
      </c>
      <c r="D572" s="8">
        <v>110</v>
      </c>
      <c r="E572" s="8">
        <v>75.9</v>
      </c>
      <c r="F572" s="10" t="s">
        <v>524</v>
      </c>
    </row>
    <row r="573" spans="1:6" ht="14.25" customHeight="1">
      <c r="A573" s="79">
        <v>39063</v>
      </c>
      <c r="B573" s="10" t="s">
        <v>520</v>
      </c>
      <c r="C573" s="10" t="s">
        <v>510</v>
      </c>
      <c r="D573" s="8">
        <v>232</v>
      </c>
      <c r="E573" s="8">
        <v>143.84</v>
      </c>
      <c r="F573" s="10" t="s">
        <v>515</v>
      </c>
    </row>
    <row r="574" spans="1:6" ht="14.25" customHeight="1">
      <c r="A574" s="79">
        <v>38792</v>
      </c>
      <c r="B574" s="10" t="s">
        <v>509</v>
      </c>
      <c r="C574" s="10" t="s">
        <v>526</v>
      </c>
      <c r="D574" s="8">
        <v>80</v>
      </c>
      <c r="E574" s="8">
        <v>32.8</v>
      </c>
      <c r="F574" s="10" t="s">
        <v>518</v>
      </c>
    </row>
    <row r="575" spans="1:6" ht="14.25" customHeight="1">
      <c r="A575" s="79">
        <v>39207</v>
      </c>
      <c r="B575" s="10" t="s">
        <v>509</v>
      </c>
      <c r="C575" s="10" t="s">
        <v>510</v>
      </c>
      <c r="D575" s="8">
        <v>94</v>
      </c>
      <c r="E575" s="8">
        <v>38.54</v>
      </c>
      <c r="F575" s="10" t="s">
        <v>518</v>
      </c>
    </row>
    <row r="576" spans="1:6" ht="14.25" customHeight="1">
      <c r="A576" s="79">
        <v>39003</v>
      </c>
      <c r="B576" s="10" t="s">
        <v>517</v>
      </c>
      <c r="C576" s="10" t="s">
        <v>526</v>
      </c>
      <c r="D576" s="8">
        <v>92</v>
      </c>
      <c r="E576" s="8">
        <v>65.32</v>
      </c>
      <c r="F576" s="10" t="s">
        <v>511</v>
      </c>
    </row>
    <row r="577" spans="1:6" ht="14.25" customHeight="1">
      <c r="A577" s="79">
        <v>39233</v>
      </c>
      <c r="B577" s="10" t="s">
        <v>520</v>
      </c>
      <c r="C577" s="10" t="s">
        <v>521</v>
      </c>
      <c r="D577" s="8">
        <v>1223</v>
      </c>
      <c r="E577" s="8">
        <v>758.26</v>
      </c>
      <c r="F577" s="10" t="s">
        <v>527</v>
      </c>
    </row>
    <row r="578" spans="1:6" ht="14.25" customHeight="1">
      <c r="A578" s="79">
        <v>38935</v>
      </c>
      <c r="B578" s="10" t="s">
        <v>509</v>
      </c>
      <c r="C578" s="10" t="s">
        <v>514</v>
      </c>
      <c r="D578" s="8">
        <v>242</v>
      </c>
      <c r="E578" s="8">
        <v>191.18</v>
      </c>
      <c r="F578" s="10" t="s">
        <v>518</v>
      </c>
    </row>
    <row r="579" spans="1:6" ht="14.25" customHeight="1">
      <c r="A579" s="79">
        <v>38640</v>
      </c>
      <c r="B579" s="10" t="s">
        <v>429</v>
      </c>
      <c r="C579" s="10" t="s">
        <v>424</v>
      </c>
      <c r="D579" s="8">
        <v>1434</v>
      </c>
      <c r="E579" s="8">
        <v>630.96</v>
      </c>
      <c r="F579" s="10" t="s">
        <v>511</v>
      </c>
    </row>
    <row r="580" spans="1:6" ht="14.25" customHeight="1">
      <c r="A580" s="79">
        <v>38740</v>
      </c>
      <c r="B580" s="10" t="s">
        <v>513</v>
      </c>
      <c r="C580" s="10" t="s">
        <v>510</v>
      </c>
      <c r="D580" s="8">
        <v>194</v>
      </c>
      <c r="E580" s="8">
        <v>135.8</v>
      </c>
      <c r="F580" s="10" t="s">
        <v>515</v>
      </c>
    </row>
    <row r="581" spans="1:6" ht="14.25" customHeight="1">
      <c r="A581" s="79">
        <v>38910</v>
      </c>
      <c r="B581" s="10" t="s">
        <v>517</v>
      </c>
      <c r="C581" s="10" t="s">
        <v>510</v>
      </c>
      <c r="D581" s="8">
        <v>63</v>
      </c>
      <c r="E581" s="8">
        <v>30.87</v>
      </c>
      <c r="F581" s="10" t="s">
        <v>527</v>
      </c>
    </row>
    <row r="582" spans="1:6" ht="14.25" customHeight="1">
      <c r="A582" s="79">
        <v>39341</v>
      </c>
      <c r="B582" s="10" t="s">
        <v>513</v>
      </c>
      <c r="C582" s="10" t="s">
        <v>526</v>
      </c>
      <c r="D582" s="8">
        <v>206</v>
      </c>
      <c r="E582" s="8">
        <v>115.36</v>
      </c>
      <c r="F582" s="10" t="s">
        <v>511</v>
      </c>
    </row>
    <row r="583" spans="1:6" ht="14.25" customHeight="1">
      <c r="A583" s="79">
        <v>39471</v>
      </c>
      <c r="B583" s="10" t="s">
        <v>517</v>
      </c>
      <c r="C583" s="10" t="s">
        <v>526</v>
      </c>
      <c r="D583" s="8">
        <v>154</v>
      </c>
      <c r="E583" s="8">
        <v>120.12</v>
      </c>
      <c r="F583" s="10" t="s">
        <v>527</v>
      </c>
    </row>
    <row r="584" spans="1:6" ht="14.25" customHeight="1">
      <c r="A584" s="79">
        <v>38932</v>
      </c>
      <c r="B584" s="10" t="s">
        <v>509</v>
      </c>
      <c r="C584" s="10" t="s">
        <v>521</v>
      </c>
      <c r="D584" s="8">
        <v>66</v>
      </c>
      <c r="E584" s="8">
        <v>31.02</v>
      </c>
      <c r="F584" s="10" t="s">
        <v>515</v>
      </c>
    </row>
    <row r="585" spans="1:6" ht="14.25" customHeight="1">
      <c r="A585" s="79">
        <v>39419</v>
      </c>
      <c r="B585" s="10" t="s">
        <v>517</v>
      </c>
      <c r="C585" s="10" t="s">
        <v>510</v>
      </c>
      <c r="D585" s="8">
        <v>156</v>
      </c>
      <c r="E585" s="8">
        <v>82.68</v>
      </c>
      <c r="F585" s="10" t="s">
        <v>511</v>
      </c>
    </row>
    <row r="586" spans="1:6" ht="14.25" customHeight="1">
      <c r="A586" s="79">
        <v>39330</v>
      </c>
      <c r="B586" s="10" t="s">
        <v>520</v>
      </c>
      <c r="C586" s="10" t="s">
        <v>424</v>
      </c>
      <c r="D586" s="8">
        <v>224</v>
      </c>
      <c r="E586" s="8">
        <v>98.56</v>
      </c>
      <c r="F586" s="10" t="s">
        <v>515</v>
      </c>
    </row>
    <row r="587" spans="1:6" ht="14.25" customHeight="1">
      <c r="A587" s="79">
        <v>39081</v>
      </c>
      <c r="B587" s="10" t="s">
        <v>509</v>
      </c>
      <c r="C587" s="10" t="s">
        <v>514</v>
      </c>
      <c r="D587" s="8">
        <v>64</v>
      </c>
      <c r="E587" s="8">
        <v>34.56</v>
      </c>
      <c r="F587" s="10" t="s">
        <v>518</v>
      </c>
    </row>
    <row r="588" spans="1:6" ht="14.25" customHeight="1">
      <c r="A588" s="79">
        <v>39024</v>
      </c>
      <c r="B588" s="10" t="s">
        <v>513</v>
      </c>
      <c r="C588" s="10" t="s">
        <v>424</v>
      </c>
      <c r="D588" s="8">
        <v>246</v>
      </c>
      <c r="E588" s="8">
        <v>157.44</v>
      </c>
      <c r="F588" s="10" t="s">
        <v>524</v>
      </c>
    </row>
    <row r="589" spans="1:6" ht="14.25" customHeight="1">
      <c r="A589" s="79">
        <v>39343</v>
      </c>
      <c r="B589" s="10" t="s">
        <v>429</v>
      </c>
      <c r="C589" s="10" t="s">
        <v>526</v>
      </c>
      <c r="D589" s="8">
        <v>1426</v>
      </c>
      <c r="E589" s="8">
        <v>627.44</v>
      </c>
      <c r="F589" s="10" t="s">
        <v>527</v>
      </c>
    </row>
    <row r="590" spans="1:6" ht="14.25" customHeight="1">
      <c r="A590" s="79">
        <v>39234</v>
      </c>
      <c r="B590" s="10" t="s">
        <v>517</v>
      </c>
      <c r="C590" s="10" t="s">
        <v>526</v>
      </c>
      <c r="D590" s="8">
        <v>91</v>
      </c>
      <c r="E590" s="8">
        <v>50.05</v>
      </c>
      <c r="F590" s="10" t="s">
        <v>515</v>
      </c>
    </row>
    <row r="591" spans="1:6" ht="14.25" customHeight="1">
      <c r="A591" s="79">
        <v>38653</v>
      </c>
      <c r="B591" s="10" t="s">
        <v>509</v>
      </c>
      <c r="C591" s="10" t="s">
        <v>510</v>
      </c>
      <c r="D591" s="8">
        <v>83</v>
      </c>
      <c r="E591" s="8">
        <v>56.44</v>
      </c>
      <c r="F591" s="10" t="s">
        <v>518</v>
      </c>
    </row>
    <row r="592" spans="1:6" ht="14.25" customHeight="1">
      <c r="A592" s="79">
        <v>39612</v>
      </c>
      <c r="B592" s="10" t="s">
        <v>520</v>
      </c>
      <c r="C592" s="10" t="s">
        <v>521</v>
      </c>
      <c r="D592" s="8">
        <v>53</v>
      </c>
      <c r="E592" s="8">
        <v>24.38</v>
      </c>
      <c r="F592" s="10" t="s">
        <v>518</v>
      </c>
    </row>
    <row r="593" spans="1:6" ht="14.25" customHeight="1">
      <c r="A593" s="79">
        <v>39454</v>
      </c>
      <c r="B593" s="10" t="s">
        <v>509</v>
      </c>
      <c r="C593" s="10" t="s">
        <v>521</v>
      </c>
      <c r="D593" s="8">
        <v>114</v>
      </c>
      <c r="E593" s="8">
        <v>74.1</v>
      </c>
      <c r="F593" s="10" t="s">
        <v>511</v>
      </c>
    </row>
    <row r="594" spans="1:6" ht="14.25" customHeight="1">
      <c r="A594" s="79">
        <v>38829</v>
      </c>
      <c r="B594" s="10" t="s">
        <v>429</v>
      </c>
      <c r="C594" s="10" t="s">
        <v>424</v>
      </c>
      <c r="D594" s="8">
        <v>1133</v>
      </c>
      <c r="E594" s="8">
        <v>895.07</v>
      </c>
      <c r="F594" s="10" t="s">
        <v>511</v>
      </c>
    </row>
    <row r="595" spans="1:6" ht="14.25" customHeight="1">
      <c r="A595" s="79">
        <v>38964</v>
      </c>
      <c r="B595" s="10" t="s">
        <v>513</v>
      </c>
      <c r="C595" s="10" t="s">
        <v>424</v>
      </c>
      <c r="D595" s="8">
        <v>102</v>
      </c>
      <c r="E595" s="8">
        <v>54.06</v>
      </c>
      <c r="F595" s="10" t="s">
        <v>518</v>
      </c>
    </row>
    <row r="596" spans="1:6" ht="14.25" customHeight="1">
      <c r="A596" s="79">
        <v>39503</v>
      </c>
      <c r="B596" s="10" t="s">
        <v>509</v>
      </c>
      <c r="C596" s="10" t="s">
        <v>514</v>
      </c>
      <c r="D596" s="8">
        <v>234</v>
      </c>
      <c r="E596" s="8">
        <v>114.66</v>
      </c>
      <c r="F596" s="10" t="s">
        <v>518</v>
      </c>
    </row>
    <row r="597" spans="1:6" ht="14.25" customHeight="1">
      <c r="A597" s="79">
        <v>38593</v>
      </c>
      <c r="B597" s="10" t="s">
        <v>520</v>
      </c>
      <c r="C597" s="10" t="s">
        <v>514</v>
      </c>
      <c r="D597" s="8">
        <v>239</v>
      </c>
      <c r="E597" s="8">
        <v>174.47</v>
      </c>
      <c r="F597" s="10" t="s">
        <v>518</v>
      </c>
    </row>
    <row r="598" spans="1:6" ht="14.25" customHeight="1">
      <c r="A598" s="79">
        <v>39501</v>
      </c>
      <c r="B598" s="10" t="s">
        <v>429</v>
      </c>
      <c r="C598" s="10" t="s">
        <v>526</v>
      </c>
      <c r="D598" s="8">
        <v>151</v>
      </c>
      <c r="E598" s="8">
        <v>78.52</v>
      </c>
      <c r="F598" s="10" t="s">
        <v>524</v>
      </c>
    </row>
    <row r="599" spans="1:6" ht="14.25" customHeight="1">
      <c r="A599" s="79">
        <v>39045</v>
      </c>
      <c r="B599" s="10" t="s">
        <v>520</v>
      </c>
      <c r="C599" s="10" t="s">
        <v>424</v>
      </c>
      <c r="D599" s="8">
        <v>1075</v>
      </c>
      <c r="E599" s="8">
        <v>849.25</v>
      </c>
      <c r="F599" s="10" t="s">
        <v>515</v>
      </c>
    </row>
    <row r="600" spans="1:6" ht="14.25" customHeight="1">
      <c r="A600" s="79">
        <v>39472</v>
      </c>
      <c r="B600" s="10" t="s">
        <v>429</v>
      </c>
      <c r="C600" s="10" t="s">
        <v>510</v>
      </c>
      <c r="D600" s="8">
        <v>157</v>
      </c>
      <c r="E600" s="8">
        <v>120.89</v>
      </c>
      <c r="F600" s="10" t="s">
        <v>524</v>
      </c>
    </row>
    <row r="601" spans="1:6" ht="14.25" customHeight="1">
      <c r="A601" s="79">
        <v>39258</v>
      </c>
      <c r="B601" s="10" t="s">
        <v>520</v>
      </c>
      <c r="C601" s="10" t="s">
        <v>521</v>
      </c>
      <c r="D601" s="8">
        <v>249</v>
      </c>
      <c r="E601" s="8">
        <v>179.28</v>
      </c>
      <c r="F601" s="10" t="s">
        <v>527</v>
      </c>
    </row>
  </sheetData>
  <mergeCells count="8">
    <mergeCell ref="A7:F7"/>
    <mergeCell ref="A8:F8"/>
    <mergeCell ref="A1:F1"/>
    <mergeCell ref="A2:F2"/>
    <mergeCell ref="A3:F3"/>
    <mergeCell ref="A4:F4"/>
    <mergeCell ref="A5:F5"/>
    <mergeCell ref="A6:F6"/>
  </mergeCells>
  <printOptions/>
  <pageMargins left="0.7000000476837158" right="0.7000000476837158" top="0.75" bottom="0.75" header="0.30000001192092896" footer="0.30000001192092896"/>
  <pageSetup firstPageNumber="1" useFirstPageNumber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Girvin</dc:creator>
  <cp:keywords/>
  <dc:description/>
  <cp:lastModifiedBy>user</cp:lastModifiedBy>
  <dcterms:modified xsi:type="dcterms:W3CDTF">2013-08-12T13:31:21Z</dcterms:modified>
  <cp:category/>
  <cp:version/>
  <cp:contentType/>
  <cp:contentStatus/>
</cp:coreProperties>
</file>